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mc:AlternateContent xmlns:mc="http://schemas.openxmlformats.org/markup-compatibility/2006">
    <mc:Choice Requires="x15">
      <x15ac:absPath xmlns:x15ac="http://schemas.microsoft.com/office/spreadsheetml/2010/11/ac" url="C:\Users\Općina Brinje\Documents\D disk\Ivica\JEDNOSTAVNA NABAVA - POZIVI\Adaptacija učionice u područnoj školi Križpolje\"/>
    </mc:Choice>
  </mc:AlternateContent>
  <xr:revisionPtr revIDLastSave="0" documentId="13_ncr:1_{8105206A-D8A2-4640-8361-9FA49D0CC495}" xr6:coauthVersionLast="47" xr6:coauthVersionMax="47" xr10:uidLastSave="{00000000-0000-0000-0000-000000000000}"/>
  <bookViews>
    <workbookView xWindow="-120" yWindow="-120" windowWidth="29040" windowHeight="15720" tabRatio="470" activeTab="3" xr2:uid="{00000000-000D-0000-FFFF-FFFF00000000}"/>
  </bookViews>
  <sheets>
    <sheet name="Naslov" sheetId="1" r:id="rId1"/>
    <sheet name="Sadržaj" sheetId="5" r:id="rId2"/>
    <sheet name="Opći uvjeti" sheetId="2" r:id="rId3"/>
    <sheet name="Troškovnik" sheetId="4" r:id="rId4"/>
  </sheets>
  <definedNames>
    <definedName name="CenGri_K" localSheetId="2">'Opći uvjeti'!#REF!</definedName>
    <definedName name="CenGri_K" localSheetId="1">Sadržaj!$C$33</definedName>
    <definedName name="CenGri_K" localSheetId="3">Troškovnik!#REF!</definedName>
    <definedName name="CenGri_P" localSheetId="2">'Opći uvjeti'!#REF!</definedName>
    <definedName name="CenGri_P" localSheetId="1">Sadržaj!$C$26</definedName>
    <definedName name="CenGri_P" localSheetId="3">Troškovnik!#REF!</definedName>
    <definedName name="CenGri_R" localSheetId="3">Troškovnik!#REF!</definedName>
    <definedName name="EleIns_K" localSheetId="2">'Opći uvjeti'!#REF!</definedName>
    <definedName name="EleIns_K" localSheetId="1">Sadržaj!#REF!</definedName>
    <definedName name="EleIns_K" localSheetId="3">Troškovnik!#REF!</definedName>
    <definedName name="EleIns_P" localSheetId="2">'Opći uvjeti'!#REF!</definedName>
    <definedName name="EleIns_P" localSheetId="1">Sadržaj!#REF!</definedName>
    <definedName name="EleIns_P" localSheetId="3">Troškovnik!#REF!</definedName>
    <definedName name="EleIns_R" localSheetId="3">Troškovnik!#REF!</definedName>
    <definedName name="GraRad_K" localSheetId="2">'Opći uvjeti'!#REF!</definedName>
    <definedName name="GraRad_K" localSheetId="1">Sadržaj!$C$14</definedName>
    <definedName name="GraRad_K" localSheetId="3">Troškovnik!$F$88</definedName>
    <definedName name="GraRad_P" localSheetId="2">'Opći uvjeti'!#REF!</definedName>
    <definedName name="GraRad_P" localSheetId="1">Sadržaj!$C$7</definedName>
    <definedName name="GraRad_P" localSheetId="3">Troškovnik!$A$6</definedName>
    <definedName name="GraRad_R" localSheetId="3">Troškovnik!$F$314</definedName>
    <definedName name="index">Troškovnik!#REF!</definedName>
    <definedName name="indexC">Troškovnik!#REF!</definedName>
    <definedName name="_xlnm.Print_Titles" localSheetId="2">'Opći uvjeti'!$1:$3</definedName>
    <definedName name="_xlnm.Print_Titles" localSheetId="3">Troškovnik!$1:$4</definedName>
    <definedName name="Kraj" localSheetId="2">'Opći uvjeti'!#REF!</definedName>
    <definedName name="Kraj" localSheetId="1">Sadržaj!$A$38</definedName>
    <definedName name="Kraj" localSheetId="3">Troškovnik!$A$329</definedName>
    <definedName name="ObrRad_K" localSheetId="2">'Opći uvjeti'!#REF!</definedName>
    <definedName name="ObrRad_K" localSheetId="1">Sadržaj!#REF!</definedName>
    <definedName name="ObrRad_K" localSheetId="3">Troškovnik!$F$152</definedName>
    <definedName name="ObrRad_P" localSheetId="2">'Opći uvjeti'!#REF!</definedName>
    <definedName name="ObrRad_P" localSheetId="1">Sadržaj!$C$15</definedName>
    <definedName name="ObrRad_P" localSheetId="3">Troškovnik!$A$91</definedName>
    <definedName name="ObrRad_R" localSheetId="3">Troškovnik!$F$315</definedName>
    <definedName name="PliIns_K" localSheetId="2">'Opći uvjeti'!#REF!</definedName>
    <definedName name="PliIns_K" localSheetId="1">Sadržaj!$C$35</definedName>
    <definedName name="PliIns_K" localSheetId="3">Troškovnik!#REF!</definedName>
    <definedName name="PliIns_P" localSheetId="2">'Opći uvjeti'!#REF!</definedName>
    <definedName name="PliIns_P" localSheetId="1">Sadržaj!$C$34</definedName>
    <definedName name="PliIns_P" localSheetId="3">Troškovnik!#REF!</definedName>
    <definedName name="PliIns_R" localSheetId="3">Troškovnik!#REF!</definedName>
    <definedName name="Početak" localSheetId="2">'Opći uvjeti'!$A$4</definedName>
    <definedName name="Početak" localSheetId="1">Sadržaj!$A$4</definedName>
    <definedName name="Početak" localSheetId="3">Troškovnik!$A$4</definedName>
    <definedName name="Rekapitulacija">Troškovnik!#REF!</definedName>
    <definedName name="SveukRek">Troškovnik!$A$313:$A$320</definedName>
    <definedName name="tecaj">Troškovnik!#REF!</definedName>
    <definedName name="VanOko_K" localSheetId="2">'Opći uvjeti'!#REF!</definedName>
    <definedName name="VanOko_K" localSheetId="1">Sadržaj!$C$37</definedName>
    <definedName name="VanOko_K" localSheetId="3">Troškovnik!#REF!</definedName>
    <definedName name="VanOko_P" localSheetId="2">'Opći uvjeti'!#REF!</definedName>
    <definedName name="VanOko_P" localSheetId="1">Sadržaj!$C$36</definedName>
    <definedName name="VanOko_P" localSheetId="3">Troškovnik!#REF!</definedName>
    <definedName name="VanOko_R" localSheetId="3">Troškovnik!#REF!</definedName>
    <definedName name="VodKan_K" localSheetId="2">'Opći uvjeti'!#REF!</definedName>
    <definedName name="VodKan_K" localSheetId="1">Sadržaj!#REF!</definedName>
    <definedName name="VodKan_K" localSheetId="3">Troškovnik!#REF!</definedName>
    <definedName name="VodKan_P" localSheetId="2">'Opći uvjeti'!#REF!</definedName>
    <definedName name="VodKan_P" localSheetId="1">Sadržaj!#REF!</definedName>
    <definedName name="VodKan_P" localSheetId="3">Troškovnik!#REF!</definedName>
    <definedName name="VodKan_R" localSheetId="3">Troškovnik!#REF!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6" i="4" l="1"/>
  <c r="A317" i="4"/>
  <c r="A316" i="4"/>
  <c r="A212" i="4"/>
  <c r="B211" i="4"/>
  <c r="A211" i="4"/>
  <c r="B210" i="4"/>
  <c r="A210" i="4"/>
  <c r="B209" i="4"/>
  <c r="A209" i="4"/>
  <c r="A208" i="4"/>
  <c r="B205" i="4"/>
  <c r="A205" i="4"/>
  <c r="F202" i="4"/>
  <c r="F199" i="4"/>
  <c r="B195" i="4"/>
  <c r="A195" i="4"/>
  <c r="F193" i="4"/>
  <c r="F191" i="4"/>
  <c r="F189" i="4"/>
  <c r="F187" i="4"/>
  <c r="F185" i="4"/>
  <c r="F184" i="4"/>
  <c r="B179" i="4"/>
  <c r="A179" i="4"/>
  <c r="F177" i="4"/>
  <c r="F175" i="4"/>
  <c r="F173" i="4"/>
  <c r="F171" i="4"/>
  <c r="F169" i="4"/>
  <c r="F167" i="4"/>
  <c r="F165" i="4"/>
  <c r="F163" i="4"/>
  <c r="F160" i="4"/>
  <c r="B151" i="4"/>
  <c r="B150" i="4"/>
  <c r="B149" i="4"/>
  <c r="B148" i="4"/>
  <c r="B147" i="4"/>
  <c r="A151" i="4"/>
  <c r="A150" i="4"/>
  <c r="A149" i="4"/>
  <c r="A148" i="4"/>
  <c r="A147" i="4"/>
  <c r="F116" i="4"/>
  <c r="B87" i="4"/>
  <c r="B86" i="4"/>
  <c r="A87" i="4"/>
  <c r="F50" i="4"/>
  <c r="F71" i="4"/>
  <c r="F70" i="4"/>
  <c r="F195" i="4" l="1"/>
  <c r="F210" i="4" s="1"/>
  <c r="F179" i="4"/>
  <c r="F209" i="4" s="1"/>
  <c r="F205" i="4"/>
  <c r="F211" i="4" s="1"/>
  <c r="B80" i="4"/>
  <c r="F78" i="4"/>
  <c r="F77" i="4"/>
  <c r="F76" i="4"/>
  <c r="F73" i="4"/>
  <c r="F69" i="4"/>
  <c r="B137" i="4"/>
  <c r="A137" i="4"/>
  <c r="F135" i="4"/>
  <c r="F133" i="4"/>
  <c r="B128" i="4"/>
  <c r="A128" i="4"/>
  <c r="F126" i="4"/>
  <c r="F124" i="4"/>
  <c r="F106" i="4"/>
  <c r="F105" i="4"/>
  <c r="F212" i="4" l="1"/>
  <c r="F316" i="4" s="1"/>
  <c r="F137" i="4"/>
  <c r="F150" i="4" s="1"/>
  <c r="F80" i="4"/>
  <c r="F87" i="4" s="1"/>
  <c r="F128" i="4"/>
  <c r="F149" i="4" s="1"/>
  <c r="F40" i="4" l="1"/>
  <c r="F48" i="4"/>
  <c r="F46" i="4"/>
  <c r="F44" i="4"/>
  <c r="F42" i="4"/>
  <c r="F12" i="4" l="1"/>
  <c r="F284" i="4"/>
  <c r="F283" i="4"/>
  <c r="F282" i="4"/>
  <c r="F281" i="4"/>
  <c r="F280" i="4"/>
  <c r="F279" i="4"/>
  <c r="F278" i="4"/>
  <c r="F277" i="4"/>
  <c r="F276" i="4"/>
  <c r="F275" i="4"/>
  <c r="F274" i="4"/>
  <c r="F273" i="4"/>
  <c r="F272" i="4"/>
  <c r="F299" i="4"/>
  <c r="F298" i="4"/>
  <c r="F297" i="4"/>
  <c r="F296" i="4"/>
  <c r="F295" i="4"/>
  <c r="F294" i="4"/>
  <c r="F293" i="4"/>
  <c r="F292" i="4"/>
  <c r="F291" i="4"/>
  <c r="F290" i="4"/>
  <c r="F285" i="4"/>
  <c r="F271" i="4"/>
  <c r="F266" i="4"/>
  <c r="F264" i="4"/>
  <c r="F263" i="4"/>
  <c r="F262" i="4"/>
  <c r="F261" i="4"/>
  <c r="F260" i="4"/>
  <c r="F259" i="4"/>
  <c r="F258" i="4"/>
  <c r="F257" i="4"/>
  <c r="F256" i="4"/>
  <c r="F255" i="4"/>
  <c r="F254" i="4"/>
  <c r="F248" i="4"/>
  <c r="F246" i="4"/>
  <c r="F245" i="4"/>
  <c r="F244" i="4"/>
  <c r="F243" i="4"/>
  <c r="F242" i="4"/>
  <c r="F241" i="4"/>
  <c r="F240" i="4"/>
  <c r="F239" i="4"/>
  <c r="F238" i="4"/>
  <c r="F237" i="4"/>
  <c r="F236" i="4"/>
  <c r="F235" i="4"/>
  <c r="F234" i="4"/>
  <c r="F228" i="4"/>
  <c r="F226" i="4"/>
  <c r="F300" i="4" l="1"/>
  <c r="F286" i="4"/>
  <c r="F268" i="4"/>
  <c r="F250" i="4"/>
  <c r="F305" i="4" s="1"/>
  <c r="F230" i="4"/>
  <c r="F38" i="4" l="1"/>
  <c r="F36" i="4"/>
  <c r="F34" i="4"/>
  <c r="F32" i="4"/>
  <c r="F28" i="4" l="1"/>
  <c r="A120" i="4" l="1"/>
  <c r="F18" i="4"/>
  <c r="A52" i="4"/>
  <c r="F16" i="4" l="1"/>
  <c r="F30" i="4"/>
  <c r="F118" i="4"/>
  <c r="F114" i="4"/>
  <c r="F26" i="4" l="1"/>
  <c r="F24" i="4" l="1"/>
  <c r="F52" i="4" s="1"/>
  <c r="F102" i="4" l="1"/>
  <c r="B120" i="4" l="1"/>
  <c r="B143" i="4"/>
  <c r="A143" i="4"/>
  <c r="F141" i="4"/>
  <c r="F143" i="4" s="1"/>
  <c r="F151" i="4" s="1"/>
  <c r="F10" i="4"/>
  <c r="F97" i="4" l="1"/>
  <c r="F62" i="4"/>
  <c r="F60" i="4"/>
  <c r="F58" i="4"/>
  <c r="F14" i="4" l="1"/>
  <c r="A314" i="4" l="1"/>
  <c r="A315" i="4"/>
  <c r="B317" i="4"/>
  <c r="F304" i="4" l="1"/>
  <c r="F307" i="4" l="1"/>
  <c r="F308" i="4"/>
  <c r="F306" i="4"/>
  <c r="B52" i="4"/>
  <c r="F309" i="4" l="1"/>
  <c r="F317" i="4" s="1"/>
  <c r="F100" i="4" l="1"/>
  <c r="F96" i="4"/>
  <c r="F64" i="4" l="1"/>
  <c r="F86" i="4" s="1"/>
  <c r="F112" i="4"/>
  <c r="F120" i="4" s="1"/>
  <c r="F148" i="4" s="1"/>
  <c r="B108" i="4"/>
  <c r="B88" i="4"/>
  <c r="B85" i="4"/>
  <c r="B64" i="4"/>
  <c r="B84" i="4"/>
  <c r="B20" i="4"/>
  <c r="A152" i="4"/>
  <c r="A88" i="4"/>
  <c r="A146" i="4"/>
  <c r="A108" i="4"/>
  <c r="A85" i="4"/>
  <c r="A84" i="4"/>
  <c r="A83" i="4"/>
  <c r="A64" i="4"/>
  <c r="A86" i="4" s="1"/>
  <c r="A20" i="4"/>
  <c r="F85" i="4" l="1"/>
  <c r="F108" i="4"/>
  <c r="F147" i="4" s="1"/>
  <c r="F20" i="4"/>
  <c r="F84" i="4" s="1"/>
  <c r="F152" i="4" l="1"/>
  <c r="F315" i="4" s="1"/>
  <c r="F88" i="4" l="1"/>
  <c r="F314" i="4" l="1"/>
  <c r="F318" i="4" s="1"/>
  <c r="F319" i="4" l="1"/>
  <c r="F320" i="4" s="1"/>
  <c r="K40" i="1" s="1"/>
  <c r="K38" i="1"/>
  <c r="K39" i="1" l="1"/>
</calcChain>
</file>

<file path=xl/sharedStrings.xml><?xml version="1.0" encoding="utf-8"?>
<sst xmlns="http://schemas.openxmlformats.org/spreadsheetml/2006/main" count="750" uniqueCount="542">
  <si>
    <t>paušal</t>
  </si>
  <si>
    <t>Grijaća tijela i cijevni razvod</t>
  </si>
  <si>
    <t>Plinski pogon kotlovnice</t>
  </si>
  <si>
    <t>Uljni pogon kotlovnice</t>
  </si>
  <si>
    <t>Toplinska podstanica</t>
  </si>
  <si>
    <t>Etažno grijanje</t>
  </si>
  <si>
    <t>Aluminijska bravarija</t>
  </si>
  <si>
    <t>X.</t>
  </si>
  <si>
    <t>X.X.</t>
  </si>
  <si>
    <t>opis stavke:</t>
  </si>
  <si>
    <t>SVEUKUPNO RADOVI NA OBJEKTU:</t>
  </si>
  <si>
    <t>Naručitelj:</t>
  </si>
  <si>
    <t>-</t>
  </si>
  <si>
    <t>PDV:</t>
  </si>
  <si>
    <t>SVEUKUPNA REKAPITULACIJA</t>
  </si>
  <si>
    <t>ELEKTRIČNE INSTALACIJE</t>
  </si>
  <si>
    <t>kom.</t>
  </si>
  <si>
    <t>Stolarski radovi</t>
  </si>
  <si>
    <t>Bravarski radovi</t>
  </si>
  <si>
    <t>Staklarski radovi</t>
  </si>
  <si>
    <t>GraRad</t>
  </si>
  <si>
    <t>ObrRad</t>
  </si>
  <si>
    <t>CenGri</t>
  </si>
  <si>
    <t>PliIns</t>
  </si>
  <si>
    <t>VanOko</t>
  </si>
  <si>
    <t>REKAPITULACIJA GRAĐEVINSKIH RADOVA</t>
  </si>
  <si>
    <t>m</t>
  </si>
  <si>
    <t>Stupanj razrade:</t>
  </si>
  <si>
    <t>TROŠKOVNIK</t>
  </si>
  <si>
    <t>GRAĐEVINSKI RADOVI</t>
  </si>
  <si>
    <t>Zidarski radovi</t>
  </si>
  <si>
    <t>OBRTNIČKI RADOVI</t>
  </si>
  <si>
    <t>Izolaterski radovi</t>
  </si>
  <si>
    <t>STOLARSKI RADOVI</t>
  </si>
  <si>
    <t>REKAPITULACIJA OBRTNIČKIH RADOVA</t>
  </si>
  <si>
    <t>Adresa:</t>
  </si>
  <si>
    <t>Građevina:</t>
  </si>
  <si>
    <t>Kat. općina:</t>
  </si>
  <si>
    <t>SVEUKUPNO OBRTNIČKI RADOVI:</t>
  </si>
  <si>
    <t>Plastična stolarija</t>
  </si>
  <si>
    <t>SOBOSLIKARSKI I LIČILAČKI RADOVI</t>
  </si>
  <si>
    <t>Soboslikarski i ličilački radovi</t>
  </si>
  <si>
    <t>Vrsta projekta:</t>
  </si>
  <si>
    <t>Katastarska čestica(e):</t>
  </si>
  <si>
    <t>+</t>
  </si>
  <si>
    <t>INSTALACIJE CENTRALNOG GRIJANJA</t>
  </si>
  <si>
    <t>Kotlovnica - opći dio</t>
  </si>
  <si>
    <t>VANJSKI OKOLIŠ</t>
  </si>
  <si>
    <t>LIMARSKI RADOVI</t>
  </si>
  <si>
    <t>Teracerski radovi</t>
  </si>
  <si>
    <t>S A D R Ž A J   T R O Š K O V N I K A</t>
  </si>
  <si>
    <t>OPREMA HOTELA</t>
  </si>
  <si>
    <t/>
  </si>
  <si>
    <t>Troškovnik</t>
  </si>
  <si>
    <t>m1</t>
  </si>
  <si>
    <t>1.</t>
  </si>
  <si>
    <t>1.1.</t>
  </si>
  <si>
    <t>1.1.1.</t>
  </si>
  <si>
    <t>1.1.2.</t>
  </si>
  <si>
    <t>1.1.3.</t>
  </si>
  <si>
    <t>1.1.4.</t>
  </si>
  <si>
    <t>1.2.</t>
  </si>
  <si>
    <t>1.2.1.</t>
  </si>
  <si>
    <t>1.2.2.</t>
  </si>
  <si>
    <t>1.2.3.</t>
  </si>
  <si>
    <t>1.2.4.</t>
  </si>
  <si>
    <t>1.3.</t>
  </si>
  <si>
    <t>1.3.1.</t>
  </si>
  <si>
    <t>2.</t>
  </si>
  <si>
    <t>2.1.</t>
  </si>
  <si>
    <t>2.1.1.</t>
  </si>
  <si>
    <t>2.2.</t>
  </si>
  <si>
    <t>2.2.1.</t>
  </si>
  <si>
    <t>2.2.2.</t>
  </si>
  <si>
    <t>2.3.</t>
  </si>
  <si>
    <t>2.3.1.</t>
  </si>
  <si>
    <t>2.4.</t>
  </si>
  <si>
    <t>2.4.1.</t>
  </si>
  <si>
    <t>3.</t>
  </si>
  <si>
    <t>Izradili:</t>
  </si>
  <si>
    <t>m2</t>
  </si>
  <si>
    <t>IZOLATERSKI RADOVI</t>
  </si>
  <si>
    <t>količina:</t>
  </si>
  <si>
    <t>jedinica mjere:</t>
  </si>
  <si>
    <t>redni broj:</t>
  </si>
  <si>
    <t>DANKOM-PROJEKT d.o.o.</t>
  </si>
  <si>
    <t>Kompolje 148. Otočac</t>
  </si>
  <si>
    <t>Danijel Bilović, dipl.ing.građ.</t>
  </si>
  <si>
    <t>Zajednička oznaka projekta:</t>
  </si>
  <si>
    <t>Broj projekta:</t>
  </si>
  <si>
    <t>Broj mape:</t>
  </si>
  <si>
    <t>mob: 0996966783</t>
  </si>
  <si>
    <t>RAZDJELNICI</t>
  </si>
  <si>
    <t xml:space="preserve"> </t>
  </si>
  <si>
    <t>sitni i potrošni materijal, komplet 1</t>
  </si>
  <si>
    <t>komplet</t>
  </si>
  <si>
    <t>UKUPNO RAZDJELNICI</t>
  </si>
  <si>
    <t>kom</t>
  </si>
  <si>
    <t>RASVJETA</t>
  </si>
  <si>
    <t>UKUPNO RASVJETA</t>
  </si>
  <si>
    <t>OSTALI RADOVI</t>
  </si>
  <si>
    <t>UKUPNO OSTALI RADOVI:</t>
  </si>
  <si>
    <t>UKUPNO KABELI I CIJEVI:</t>
  </si>
  <si>
    <t>UKUPNO OSTALI RADOVI</t>
  </si>
  <si>
    <t>SVEUKUPNO GRAĐEVINSKI RADOVI</t>
  </si>
  <si>
    <t>SVEUKUPNO OBRTNIČKI RADOVI</t>
  </si>
  <si>
    <t>SVEUKUPNO ELEKTRIČNE INSTALACIJE</t>
  </si>
  <si>
    <t>REKAPITULACIJA ELEKTRIČNE INSTALACIJE</t>
  </si>
  <si>
    <t>Ukupan iznos po ovom troškovniku sa PDV-om:</t>
  </si>
  <si>
    <t>Ukupan iznos po ovom troškovniku bez PDV-a:</t>
  </si>
  <si>
    <t>TROŠKOVNIK RADOVA</t>
  </si>
  <si>
    <t>Razdjelnici</t>
  </si>
  <si>
    <t>Rasvjeta</t>
  </si>
  <si>
    <t>Kabeli i cijevi</t>
  </si>
  <si>
    <t>Ostali radovi</t>
  </si>
  <si>
    <t>PRIPREMNI RADOVI, DEMONTAŽE I RUŠENJA</t>
  </si>
  <si>
    <t>IZOLACIJSKI I FASADERSKI RADOVI</t>
  </si>
  <si>
    <t>Dobava i montaža obloge stropa, d=1,25 cm na tipskoj metalnoj podkonstrukciji. Obloga stropne konstrukcije izvodi se direktnim ovjesom na način da se originalna tipska metalna podkonstrukcija, d = 3,5 cm direktno pričvrsti na podgled ab konstrukcije, te da se na nju fiksira obloga iz gipskartonskih ploča. Sve izvesti prema nacrtima, u originalnoj metalnoj podkonstrukciji, u svemu prema uputama proizvođača. U jediničnu cijenu je uključen sav potreban rad, materijal i pribor za izvedbu stropa, potreban ovjes, bandažiranje spojeva, kitanje, postava rubnih profila, gletanje, ličenje i sl. , sve do potpune obrade oko elemenata u stropu, sve do potpune gotovosti obloge stropa.                                      Obračun po m2 izvedene obloge stropa.</t>
  </si>
  <si>
    <t>Postavljanje privremenih gradilišnih građevina (baraka, kontejnera, kemijskih wc-a i sl.), postavljanje zaštitne ograde na za to potrebnim (predviđenim) mjestima, izrada i postavljanje ulazne table gradilišta, postavljanje znakova upozorenja i izvedba svih za rad neophodnih instalacija (priključenje struje i sl.), osiguranje gradilišta od ulaska neovlaštenih osoba i nakon završetka radnog vremena. Stavkom je obuhvaćeno i skladištenje predviđenih materijala. Obračun po kompletu izvedenih radova.</t>
  </si>
  <si>
    <t>Obrada unutarnjih špaleta nakon demontaže postojeće i ugradnje nove stolarije. Obradu izvesti vapneno-cementnom žbukom te nakon faze sušenja gletanjem i završnim bojanjem. Obrada podrazumjeva manje i veće zahvate ovisno o oštećenju prilikom demontaže stolarije te eventualno dodatno obijanje špalete ukoliko je ista u lošem stanju. U cijenu uključiti rad, materijal i sve mjere osiguranja. Obračun po m1 obrađene špalete.</t>
  </si>
  <si>
    <t>Kompletno završno čišćenje i pranje podova, zidnih obloga i sokla te stolarije (uključivo ostakljenje) svih prostora, te vraćanje svih vanjskih površina u prvobitno stanje ili bolje prije predaje objekta.</t>
  </si>
  <si>
    <t>2.2.3.</t>
  </si>
  <si>
    <t>Ugradnja unutarnjih prozorskih PVC klupčica
Dobava i montaža unutarnjih PVC prozorskih klupčica,  širine do 40 cm d=2 cm s bočnim završecima. Klupčice postaviti odmah po završetku ugradnje PVC stolarije. Klupčice moraju biti istaknute min. 2 cm u odnosu na unutarnji zid. Sve dimenzije uzeti na licu mjesta. U cijenu uključiti rad i sve mjere osiguranja.</t>
  </si>
  <si>
    <t>ZIDARSKI RADOVI</t>
  </si>
  <si>
    <t>1.3.4.</t>
  </si>
  <si>
    <t>Skidanje dotrajalih dijelova sa fasadnih površina do zdrave podloge. Uključeno je sakupljanje šute te odvoženje do ovlaštenog koncesionara za zbrinjavanje otpada. Obračun po m2 sanirane površine pročelja.</t>
  </si>
  <si>
    <t>Sanacija oštećenja na fasadnim površinama sa mortom za saniranje na način da su prethodno uklonjeni svi dotrajali dijelovi tako da podloga bude čista, suha i nosiva. Vidljivu armaturu potrebno je obrusiti i premazati antikorozivnim sredstvom. Prije obrade sa mortom za saniranje potrebno je nanijeti vezivni mort. Obračun po m2 sanirane površine pročelja.</t>
  </si>
  <si>
    <t>Ličenje spuštenog stropa od gipskartonskih ploča. Ličenje stropa poludisperzivnom bijelom bojom u dva premaza. U cijenu uključiti i upotrebu lake pokretne skele, rad, materijal i sve mjere osiguranja. Obračun po m2 stropa.</t>
  </si>
  <si>
    <t>jednokrilni zaokretni dim. 900 x 600 mm</t>
  </si>
  <si>
    <r>
      <rPr>
        <b/>
        <sz val="10"/>
        <rFont val="Arial"/>
        <family val="2"/>
      </rPr>
      <t>Vanjska vrata.</t>
    </r>
    <r>
      <rPr>
        <sz val="10"/>
        <rFont val="Arial"/>
        <family val="2"/>
      </rPr>
      <t xml:space="preserve">
Dobava, doprema i ugradnja jednokrilnih zaokretnih vanjskih vrata od PVC profila (U ≤ 1,40 W/m2K). Obračun kao komplet sa dovratnikom, svim potrebnim okovom i kvakom (prema izboru investitora). U cijenu uključiti kompletan rad i materijal do potpune gotovosti.</t>
    </r>
  </si>
  <si>
    <t>Uvjeti za troškovnik</t>
  </si>
  <si>
    <t>Radove treba nuditi točno prema opisu troškovnika, a u stavkama gdje nije objašnjen način rada i posebne osobine finalnog produkta, izvođač je dužan pridržavati se pravila struke, uvažavajući odredbe važećih standarda, uz obvezu izvedbe kvalitetnog proizvoda, cjelovito izvedenih prema uputama proizvođača materijala a što je uključeno u jedinične cijene primjene materijala.</t>
  </si>
  <si>
    <t>Osim toga, izvođač je obvezan pridržavati se uputa projektanta/nadzora u svim pitanjima koja se odnose na izbor i obradu materijala i način izvedbe pojedinih detalja, ukoliko to nije već detaljno opisano troškovnikom, a naročito u slučajevima kada se zahtjeva izvedba van propisanih standarda.</t>
  </si>
  <si>
    <t>Sav materijal za izgradnju mora biti kvalitetan i mora odgovarati opisu troškovnika i postojećim građevinskim propisima.</t>
  </si>
  <si>
    <t>U slučaju da opis pojedine stavke nije dovoljno jasan, mjerodavna je samo uputa i tumačenje projektanta/nadzora. O tome se izvođač treba informirati već prilikom sastavljanja jedinične cijene.</t>
  </si>
  <si>
    <t>Cijene pojedinih radova moraju sadržavati sve elemente koji određuju cijenu gotovog proizvoda, a u skladu sa odredbama troškovnika. Ako izvođač sumnja u valjanost ili kvalitetu nekog propisanog materijala i drži da za takvu izvedbu ne bi mogao preuzeti odgovornost, dužan je o tome obavijestiti projektanta s obrazloženjem i dokumentacijom. Konačnu odluku donosi projektant u suglasnosti s nadzornim inženjerom, nakon proučenog prijedloga izvođača.</t>
  </si>
  <si>
    <t>Jedinična  cijena  sadrži  sve  nabrojano  kod  opisa  pojedine  grupe  radova, te  se na  taj  način  vrši  i  obračun  istih. Jedinične  cijene  primjenjivati  će  se na  izvedbene  količine  bez  obzira  u  kojem postotku iste odstupaju od količine u troškovniku. Ukoliko investitor odluči neki rad ne izvoditi, izvoditelj nema pravo  na  odštetu, ako ga  je investitor o  tome obavijestio, i  ukoliko  vrijednost  navedenih  radova  ne prelazi više od 49 % ukupne vrijednosti ugovora.</t>
  </si>
  <si>
    <t xml:space="preserve">Izvedeni radovi moraju u cijelosti odgovarati opisu u troškovniku, a u tu svrhu investitor  ima pravo od izvoditelja tražiti prije početka radova uzorke materijala i specifičnih sklopova (fasadnih sistema, boja i sl.), koji se čuvaju  u  upravi  gradilišta. Izvedeni  radovi  moraju  odgovarati uzorcima  u  cijelosti. </t>
  </si>
  <si>
    <t>Izvoditelj  radova dužan  je prije  početka  radova  kontrolirati  kote  na objektu u  odnosu  na  relativnu ±  0.00 kotu o svom trošku. Ukoliko  se  pokažu  eventualne  nejednakosti  između  projekta  i  stanja  na  gradilištu, izvođač  radova  dužan  je  pravovremeno  o  tome  obavijestiti  investitora  i  projektanta, te zatražiti  objašnjenja. Sve  mjere  u  planovima  provjeriti  u  naravi. Sva  kontrola  vrši  se  bez  posebne naplate.</t>
  </si>
  <si>
    <t>Jediničnom  cijenom  treba  obuhvatiti  sve  elemente  navedene  kako  slijedi:</t>
  </si>
  <si>
    <t>a)  Materijal</t>
  </si>
  <si>
    <t>Pod  cijenom materijala  podrazumijeva  se  dobavna  cijena  svih  materijala koji sudjeluju  u  radnom  procesu  kao  osnovni  materijal, vezni  materijal,  kao i materijali  koji  ne  spadaju  u  finalni  produkt, već služe  kao  pomoćni  (oplata). U  cijenu  je  uključena  i  cijena   transportnih  troškova  bez  obzira  na  prijevozno  sredstvo,  sa  svim  prijenosima, utovarima  i  istovarima i internim transportima, te  uskladištenjem  i  čuvanjem  na  gradilištu  od  uništenja  (prebacivanja, zaštite  i  sl.).</t>
  </si>
  <si>
    <t>U  cijenu   je  također  uključeno  i  davanje  potrebnih  uzoraka  kod  traženih  materijala od strane nadzora ili projektanta.</t>
  </si>
  <si>
    <t>U  kalkulaciju  rada  treba  uključiti  sav  rad, kako  glavni, tako  i  pomoćni, te  sav unutarnji  transport. Ujedno  treba  uključiti  i  rad  oko  zaštite  gotovih  konstrukcija  i  dijelova  objekta  od  štetnog  atmosferskog  utjecaja  vrućine, hladnoće  i  sl.</t>
  </si>
  <si>
    <t>RADOVI DEMONTAŽE I RUŠENJA</t>
  </si>
  <si>
    <t>Radovi demontaže i rušenja uključuju: demontažu pokrova  salonitnim pločama na objektu zajedno sa postojećom krovnom konstrukcijom, kompletnu limariju, pažljivo demontiranje vanjske stolarije, te razmještanje i ponovno vračanje plinske instalacije sa pročelja zgrade.</t>
  </si>
  <si>
    <t>Izvođenje radova rušenja se mora odvijati u skladu s Općim tehničkim propisima za ovu vrstu radova - DIN 18300 i DIN 18303.</t>
  </si>
  <si>
    <t>Izvođač je dužan sav otpad nastao uklanjanjem građevina kao i sav otpad, stvari i sl. zatečen unutar građevina zbrinuti sukladno odredbama Zakona o održivom gospodarenju otpadom (NN 94/13) i Pravilnika o gospodarenju građevnim otpadom (NN 38/08).</t>
  </si>
  <si>
    <t>Posebno se ističe da radove treba izvoditi sukladno propisima o zaštiti na radu, t.j. paziti na rad strojeva, na postavu i održavanje svih vrsta skela, zaštitnih ograda i dr. Kod osjetljivih radova radove treba izvoditelj predvidjeti posebne mjere za rušenja s razradom pojedinih faza radova (projekt organizacije rada) i zatražiti suglasnost nadzornog inženjera.</t>
  </si>
  <si>
    <t>Izvoditelj radova mora voditi posebnu brigu o načinu izvođenja radova tijekom loših vremenskih uvjeta (kiše, vjetra i dr.).</t>
  </si>
  <si>
    <t>Izvoditelj radova mora o svemu voditi građevinski dnevnik.</t>
  </si>
  <si>
    <t>Rušenja i demontaže mogu započeti tek nakon što se izvrše sve potrebne pripreme.</t>
  </si>
  <si>
    <t>Kod pristupa uklanjanja građevine naročitu pažnju potrebno je posvetiti postojećim instalacijama i energetskim vodovima oko kuće.
Sve priključke vodovoda, požarne, sanitarne i tehnološke vode potrebno je zatvoriti, umrtviti i demontirati od mjesta priključka na glavnom cjevovodu do građevine i unutar same građevine.</t>
  </si>
  <si>
    <t>Prilikom rušenja i demontaža potrebno je organizirati i nadzor od strane ovlaštenog inženjera, te se u svemu pridržavati uputa projektanta.</t>
  </si>
  <si>
    <t>Navedeni radovi uključuju: zidarske popravke zidanjem sa blok opekom na mjestima gdje će nakon izvedenih radova demontaže i rušenja krova i krovne konstrukcije, demontaže stolarije i  biti potrebno izvoditi popravke blok opekom. U zidarske radove su uključeni i popravci špaleta nakon demontaže vanjske stolarije i ugradnje nove stolarije produžnim mortom prema specifikaciji u troškovniku za pojedinu stavku i općenitim napomenama vezanim za zidarske radove.</t>
  </si>
  <si>
    <t>Kod izvedbe zidarskih radova imaju se u svemu primjenjivati postojeći propisi i standardi prema Pravilniku o tehničkim uvjetima i mjerama za izvođenje zidova zgrada.</t>
  </si>
  <si>
    <t>Mort za zidanje i žbukanje mora biti marke predviđene stavkom troškovnika.</t>
  </si>
  <si>
    <t>Materijali moraju zadovoljiti:</t>
  </si>
  <si>
    <t>- voda i pijesak  HRN U.M2.010, 012</t>
  </si>
  <si>
    <t>- cement          HRN B.C1.019, 011, 013, 014</t>
  </si>
  <si>
    <t>- vapno            HRN B.C1.020</t>
  </si>
  <si>
    <t>Pijesak mora biti čist, bez organskih primjesa. Aditivi za mort mogu se upotrebljavati samo prema službenim odredbama i uputama proizvođača.</t>
  </si>
  <si>
    <t>Pri  zidanju  ostaviti  sve  otvore  za  kanale, instalacije  i  sl., a prema  projektu. Pri  obračunu  količine  svi  otvori  se  odbijaju  po  zidarskim  mjerama, uključujući  armiranobetonske  nadvoje  kod punog  zida. Svježe  zidove  treba  zaštititi  od  utjecaja  visoke  i  niske  temperature i  atmosferskih  nepogoda. Površine  kod  kojih  se  naknadno  samo  obrađuju  ili  fugiraju  reške  treba  pažljivo  zidati  sa  čistim  licem  i  oštrobridnom  opekom.</t>
  </si>
  <si>
    <t>Žbukanje (strojno) vanjskih zidova od opeke, betona izvesti rabiciranom cementnom žbukom, Ojačanje izvesti sa pocinčanom čeličnom mrežom sa točkastim zavarivanjem. Žbuku izvesti potpuno ravnu, a eventualni bridovi na denivelacijskim dijelovima  moraju biti  ravni, oštri i ojačani pocinčanim kutnim profilima. Sve podloge (beton, zid od opeke,blok opeke) moraju biti čiste, čvrste, suhe, nesmrznute, bez ostataka oplatnih ulja i soli od iscvjetavanja. 
Prije početka radova postaviti kutne profile. U radove uključiti zaštitu vanjske stolarije PVC folijom. Sa vanjske straen se izvodi ojačana rabicirana žbuka(pocinčana čelična mreža sa točkastim zavarivanjem) zbog ojačanja postojećeg zida.</t>
  </si>
  <si>
    <t>Pri izvedbi glazura sve radove i debljine izvoditi u skladu sa projektom uz obaveznu visinsku kontrolu kod svih otvora prostorije i drugdje po potrebi, sa umetanjem rabic mrežice ili armaturne mreže Q131 sve u stavci glazure.</t>
  </si>
  <si>
    <t xml:space="preserve"> Jedinična  cijena  zidarskih  radova  mora  sadržavati:</t>
  </si>
  <si>
    <t>· sav  rad, uključivo  prijenos, alat  i  strojeve,</t>
  </si>
  <si>
    <t>· sav  materijal, uključivo  vezni,</t>
  </si>
  <si>
    <t>· svu  potrebnu skelu, bez  obzira  na  visinu  i  vrstu, sa  prolazima,</t>
  </si>
  <si>
    <t>· transportne troškove  materijala,</t>
  </si>
  <si>
    <t>· potrebnu  oplatu  za  zidanje svodova,</t>
  </si>
  <si>
    <t>· zaštitu  zidova  od  utjecaja  vrućine, hladnoće  i atmosferskih  nepogoda,</t>
  </si>
  <si>
    <t>· čišćenje  prostorija  i  zidnih  površina  po  završetku  zidanja  i žbukanja, sa  odvozom  otpadaka,</t>
  </si>
  <si>
    <t>· sve potrebne radnje na stalnoj kontroli visinskih kota,</t>
  </si>
  <si>
    <t>· poduzimanje  mjera  TZ  i  drugih  postojećih  propisa.</t>
  </si>
  <si>
    <t>Ovi  opći  uvjeti  se  mijenjaju  ili  nadopunjuju  opisom  pojedine  stavke  troškovnika.</t>
  </si>
  <si>
    <t>Način obračuna žbukanja prema GN301-400. Obračun po m2.
· otvori do 3m2 ne odbijaju se, a špalete se ne obračunavaju posebno
· otvori preko 3m2 do 5 m2, odbija se površina preko 3 m2, a špalete se ne obračunavaju posebno
· otvori preko 5m2, odbija se površina preko 3m2, a špalete se obračunavaju posebno po m'.</t>
  </si>
  <si>
    <t>Navedeni radovi uključuju hidroizolaciju i toplinsku izolaciju objekta :  hidroizolaciju konstruktivnih dijelova - krovišta u sklopu slojeva sa krovnomljepenkom, a vezano za tolinsku izolaciju, radovi se odnose na  postavu toplinske izolacije na podovima potkrovlja prema specifikaciji u troškovniku za pojedinu stavku i općenitim napomenama vezanim za izolaterske radove.</t>
  </si>
  <si>
    <t>Sav materijal i način izvedbe izolacije mora zadovoljiti postojeće tehničke propise i HRN standarde ili druge standarde ako je tako definirano u stavci troškovnika.</t>
  </si>
  <si>
    <t>Ako se bitumenska hidroizolacija polaže na betonsku podlogu ili žbuku, treba je obraditi hladnim bitumenskim premazom s organskim rastvaračem ili prskanjem emulzijom za primjenu bitumenskih izolacija. Kod vlažnih podloga obvezna je upotreba emulzije.</t>
  </si>
  <si>
    <t>Za izvedbu PVC izolacija  treba primjenjivati sve detalje po proizvođačkoj specifikaciji i uz potrebne  ateste. Svi detalji uz opšave i prelazni komadi potrebni za punu gotovost po detaljima proizvođača sastavni su dio stavke plohe koja se izvodi.</t>
  </si>
  <si>
    <t>Za izvedbu izolacija na bazi polimercementa sve detalje izvoditi prema proizvođačkoj specifikaciji i uz važeće ateste. Primjena mrežica i dizanje na zidove prema prizvođačkoj specifikaciji.</t>
  </si>
  <si>
    <t>Slojevi izolacijskih traka i premaza izvode se, po vrsti i položaju, striktno prema opisu u stavci troškovnika. Bitumenska masa za vruće premaze mora biti zagrijana na 180°C, a nanosi se neposredno ispred izolacione trake koja mora biti zalijepljena na prethodni sloj cijelom svojom površinom.</t>
  </si>
  <si>
    <t>Kompletna manipulacija i uskladištenje izolacionih traka vrši se u vertikalnom položaju.</t>
  </si>
  <si>
    <t>Sav materijal za izolaciju treba biti prvorazredne kvalitete i odgovarati postojećim propisima i standardima HRN-a:</t>
  </si>
  <si>
    <t>- hladni premaz          HRN U.M3.240</t>
  </si>
  <si>
    <t>- vrući premaz            HRN U.M3.224 , HRN U.M3.224</t>
  </si>
  <si>
    <t>- ljepenke                  HRN U.M3.232 , HRN U.M3.221 , HRN U.M3.226</t>
  </si>
  <si>
    <t>- bitumenizirana juta   HRN A.3.026 , HRN A.3.027</t>
  </si>
  <si>
    <t>Ukoliko  je  opis  koje  stavke  izvoditelju  nejasan, treba  pravovremeno, prije  predaje ponude, tražiti  objašnjenje  projektanta. Eventualne  izmjene  materijala  te  načina izvedbe tokom  gradnje  moraju  se  izvršiti isključivo  pismenim  dogovorom  sa  projektantom  i  nadzornim  inženjerom. Sve više radnje, koje  neće  biti  na  taj  način  utvrđene, neće  se  priznati  u  obračunu.</t>
  </si>
  <si>
    <t>Sve spojeve  izvesti sa  sa potrebnim  preklopima  od min. 5 cm odonosno prema uputstvima proizvođača, pažljivo  izvesti savijanja prema pravilima struke i uputama proizvođača, jer  će  naknadu svih nedostataka i šteta  nastalih  lošom  izvedbom  izolacije  snositi izvoditelj  izolaterskih  radova.</t>
  </si>
  <si>
    <t>Ukoliko  se  stavkom  troškovnika  traži  materijal koji  nije  obuhvaćen  propisima, ima  se  u  svemu  izvesti  prema  uputama  proizvođača, te uz  garanciju  i  ateste  za to ovlaštenih  ustanova.</t>
  </si>
  <si>
    <t>Ukoliko  se  naknadno  ustanovi  tj.  pojavi  vlaga  zbog  nesolidne  izvedbe, ne dozvoljava  se  krpanje, već  se  mora  ponovo  izvesti  izolacija  cijele  površine  na trošak  izvoditelja. Izvoditelj  mora  u  tom  slučaju  o  svom  trošku  izvesti  i  popraviti pojedine  građevinske  i  obrtničke  radove, koji  se  prilikom  izvedbe  oštete  ili  se moraju  demontirati.</t>
  </si>
  <si>
    <t>Obračun  se  vrši  prema  postojećim  normama  GN - 301.5.</t>
  </si>
  <si>
    <t>Jedinična  cijena  treba  sadržavati:</t>
  </si>
  <si>
    <t>· sav  rad, uključivo  prijenos, prijevoz, grijanje  itd,</t>
  </si>
  <si>
    <t>· sav  potreban  materijal,</t>
  </si>
  <si>
    <t>· sve preklope materijala, sve tipske završne profile i detalje potrebne za punu gotovost izolirane plohe,</t>
  </si>
  <si>
    <t>· transport,</t>
  </si>
  <si>
    <t>· poduzimanje  mjera  po  TZ  i  drugim  postojećim  propisima,</t>
  </si>
  <si>
    <t>· uklanjanje  svih  otpadaka  nakon  izvedenih  radova.</t>
  </si>
  <si>
    <t>Ovi  opći  uvjeti  se  mijenjaju  ili  nadopunjuju  opisom  pojedine stavke troškovnika.</t>
  </si>
  <si>
    <t>Prije  montaže  na  gradilištu,  izvoditelj  je  dužan  izraditi  razradu  detalja  izrade, odnosno  ugradbe, pridržavajući  se  pravila  dobrog  zanata  i  uvažavajući  klimatske uvjete, te  ih dati na  ovjeru  projektantu  i  nadzornom  inženjeru.</t>
  </si>
  <si>
    <t>Za  atestirane  detalje  proizvođača  nije  potrebna  suglasnost  projektanta - ovo  se  ne odnosi  na  posebne  detalje, koji  su  projektom  već definirani.</t>
  </si>
  <si>
    <t>Obračun izvedenih radova izvršiti će se prema jedinici mjere definirane za svaku pojedinu stavku troškovnika i prema postojećim građevinskim normama.</t>
  </si>
  <si>
    <t>Limarski radovi uključuju postavu polukružnih žljebova, odvodnih vertikala sa svim spojnim i fazonskim elementima, podložaka na kosome krovu, opšavima ventilacionih kanala i sl., prema specifikaciji u troškovniku za pojedinu stavku i općenitim napomenama vezanim za krovopokrivačke radove.</t>
  </si>
  <si>
    <t>Svi limarski radovi moraju se izvesti u skladu s važećim tehničkim propisima, Pravilniku o tehničkim mjerama i uvjetima za završne radove u građevinarstvu, HRN, pravilima struke, HTZ propisima, ovim općim i posebnim uvjetima, općim i pojedinačnim opisima iz ovog troškovnika,  tehničkom dokumentacijom, detaljima, radioničkim nacrtima izrada kojih je obveza izviđača, te usmenim i pismenim uputama projektanta i nadzornog inženjera.</t>
  </si>
  <si>
    <t xml:space="preserve">Sve odredbe ovih posebnih uvjeta i općih uvjeta smatraju se sastavnim dijelom opisa svake pojedine stavke ovog troškovnika i vrijede za sve radove, osim ako ih opis stavke troškovnika ne isključuje. </t>
  </si>
  <si>
    <t>Kod izvođenja limarskih radova mora se izvoditelj striktno pridržavati od strane projektanta ovjerenih detalja.</t>
  </si>
  <si>
    <t>U cijeni treba također uključiti izvedbu i obradu raznih detalja limarije kod spojeva, prijelaza, lomova i sudara ploha, završetaka limarije i drugo, sve obvezno usklađeno sa drugim različitim materijalima i radovima uz limariju, do potpune gotovosti i funkcionalnosti.</t>
  </si>
  <si>
    <t>Na spoju lima i podloge (beton, žbuka, drvo i dr.) treba obvezno postaviti sloj krovne ljepenke ili druge hidroizolacije po cijeloj površini spoja, i uračunati u jediničnu cijenu. Sve vidljive spojeve lima i betonskih ili ožbukanih fasadnih ploha treba obvezno brtviti po cijeloj dužini spoja trajno elastičnim (plastičnim) bezbojnim kitom otpornim i postojanim na atmosferilije i smrzavanje, i uračunati u jediničnu cijenu. Sve spojeve lima treba obvezno izvesti nepropusno. Plohe izvedene limom moraju biti izvedene pravilno i u ravnini, po nagibima odvodnje i kosinama definiranim u projektu.</t>
  </si>
  <si>
    <t>Radove treba uskladiti s radovima na izolacijama gdje se lim izvodi uz slojeve izolacije ili kod dilatacijskih detalja.</t>
  </si>
  <si>
    <t>Sve spojeve lima izvesti standardnim preklopima, po potrebi brtviti trajnoelastičnim kitom.</t>
  </si>
  <si>
    <t xml:space="preserve">Sve spojeve lima ili nosača lima od plosnog željeza i fasadnih ploha treba izvesti vrlo pažljivo da se ne ošteti fasadna ploha. </t>
  </si>
  <si>
    <t>U jediničnu cijenu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t>
  </si>
  <si>
    <t>Ako troškovnikom nije određena debljina lima onda se ugrađuje pocinčani lim d=0,55 mm, bakreni lim d=0,60-2,00mm, cinčani lim d=0,65mm.</t>
  </si>
  <si>
    <t>Mekani limovi spajaju se lemljenjem ili utorenjem, a srednje tvrdi i tvrdi utorenjem ili zakivanjem i lemljenjem. Pričvršćenje lima vrši se mehaničkim alatima, plastičnim čepovima i drugim nosačima (trakam). Limarija mora biti odvojena od betona / žbuke bitumenskom ljepenkom ili PE folijom.</t>
  </si>
  <si>
    <t>Izvođač je prije početka izvođenja radova u obvezi izvršiti izmjeru na licu mjesta.</t>
  </si>
  <si>
    <t>Za kontrolu kvalitete ugrađenih materijala i izvedenih radova primjenjuju se slijedeće norme i propisi:</t>
  </si>
  <si>
    <t>Pravilnik o tehničkim mjerama i uvjetima za završne radove u zgradarstvu</t>
  </si>
  <si>
    <t>Pravilnik o tehničkim mjerama i uvjetima za nagibe krovnih ravnina</t>
  </si>
  <si>
    <t>cinčani lim  HRN C.E4.020</t>
  </si>
  <si>
    <t>pocinčani lim   HRN C.B4.081</t>
  </si>
  <si>
    <t>čelični lim   HRN C.054, B4.011-HRN C.D4.017</t>
  </si>
  <si>
    <t>bakreni lim HRN C.D4.500</t>
  </si>
  <si>
    <t xml:space="preserve">                 HRN C.E4.020</t>
  </si>
  <si>
    <t>olovni lim    HRN C.E4.020</t>
  </si>
  <si>
    <t>aluminijski lim   HRN C.C4.030</t>
  </si>
  <si>
    <t xml:space="preserve">                       HRN C.C4.025</t>
  </si>
  <si>
    <t xml:space="preserve">                       HRN C.C4.050                  </t>
  </si>
  <si>
    <t xml:space="preserve">                       HRN C.C4.051</t>
  </si>
  <si>
    <t xml:space="preserve">                       HRN C.C4.060/062</t>
  </si>
  <si>
    <t xml:space="preserve">                       HRN C.C4.120</t>
  </si>
  <si>
    <t>podložne trake   HRN U.M3.221</t>
  </si>
  <si>
    <t>FASADERSKI RADOVI</t>
  </si>
  <si>
    <t>Fasaderski radovi uključuju dopremu, postavu, skidanje i otpremu cijevne fasadne skele od bešavnih cijevi, certificiranog fasadnog sustava, a sve prema specifikaciji u troškovniku za pojedinu stavku i općenitim napomenama vezanim za završne radove.</t>
  </si>
  <si>
    <t>Svi  radovi  se  moraju  izvesti  prema  podacima  iz  projektne  dokumentacije  te prema  tehničkim  uvjetima  za  izvođenje  fasaderskih  radova. 
a) Materijal
Materijali  za  sve  radove  moraju  odgovarati  odredbama  odgovarajućih  standarda  i tehničkih  uvjeta.
b) Izvedba
Fasada  se  izvodi  kompletno  prema  opisu  iz  pojedine  stavke  troškovnika, a prema  oznakama  zidova  u  nacrtu.</t>
  </si>
  <si>
    <t>c) Skela</t>
  </si>
  <si>
    <t>Skele  se  moraju  postaviti  čvrste  i  stabilne, solidno  međusobno  povezane, ukrućene  i  osigurane  od  bilo  kakvog  pomicanja. Za  skelu  treba  izvođač  radova izraditi  statički  račun  i  nacrt  montaže  skele. Izvana  se  skela  mora  osigurati ogradom  od  dasaka  na  visini  od  1.0 m  iznad radne platforme, a  zatim  povezati  i ukrutiti  protiv  horizontalnih  pomicanja. Skela  mora  biti opskrbljena  prilazima  i osiguranim  penjalicama  za  pristup  na  skelu. Rastavljanje  i  skidanje  skele  vrši  se  oprezno,  spuštanjem  i  slaganjem  svih  dijelova na  određeno  mjesto, vodeći  računa  da  se  fasada  ne  ošteti. Sva  oštećenja  nastala vezivanjem  skele  na  krovnu  konstrukciju  ili  prozorske  otvore  izvođač  radova dužan je otkloniti o svom  trošku.</t>
  </si>
  <si>
    <t xml:space="preserve"> Jediničnom  cijenom  treba  obuhvatiti: 
· doprema  svog  materijala, alata  i  mehanizacije  na  gradilište, kao i uskladištenje,
· troškove  radne  snage, 
· sve  horizontalne  i  vertikalne  transporte, 
· čišćenje  nakon  izvedenih  radova, 
· svu  štetu  i  troškove  kao  posljedice  nepažnje,     
· troškove  zaštite  na  radu, 
· troškove  atesta.</t>
  </si>
  <si>
    <t>Način obračuna fasaderskih radova : 
· svi otvori se odbijaju a špalete se posebno obračunavaju,
· obračun zidova po m2,
· špalete se obračunavaju posebno po m'.</t>
  </si>
  <si>
    <t>GIPSKARTONSKI RADOVI</t>
  </si>
  <si>
    <t>Gipskartonski radovi uključuju izvedbu  zidnih obloga unutrašnje strane vanjskog zida u suterenu prema ukopanim dijelovima zgrade zajedno sa postavom toplinske izolacije, prema specifikaciji u troškovniku za pojedinu stavku i općenitim napomenama vezanim za završne radove.</t>
  </si>
  <si>
    <t xml:space="preserve">Za izvedbu gipsakrtonskih pregradnih zidova, obloga zidova i instalacionih kanala, spuštenih stropova  upotrijebit će se sistem tipa Knauf ili odgovarajući certificirani proizvođač. </t>
  </si>
  <si>
    <t>Gipskartonski radovi  moraju  se  izvesti  solidno  i  strucno  prema  važežim  propisima  i pravilima dobrog zanata.</t>
  </si>
  <si>
    <t>Prilikom izvedbe gips-kartonski radova dobro proučiti stavke u troškovniku i upotrijebiti ploče prema specifikaciji po pozicijama  prema   prema propisu kojim se uređuje prostorno uređenje i gradnja, prema specifikacijama proizvođača.</t>
  </si>
  <si>
    <t>a) gips
Kod izvedbe upotrijebiti gipskartonske ploče, debljine 1,25 cm obične i vodootporne,te aquapanel outdoor cementne ploče za vanjsku upotrebu . Proizvod mora zadovoljiti standarde propisane za tu vrstu proizvoda. Kod izvedbe, izvođač se mora pridržavati uputa proizvođača odabranog stropa.</t>
  </si>
  <si>
    <t>b)čelik
Od čelika je izvedena sva potkonstrukcija, čelične sajle, naprava za reguliranje visine ovjesa i sl. Sav pribor je zaštićen vrućim cinčanjem i mora zadovoljavati propisanu kvalitetu. Sve prema detaljima projekta i proizvođača.</t>
  </si>
  <si>
    <t>c)ispuna                                                                                                                          Ispuna stropa mineralnom vunom, te zaštita PE folijom.</t>
  </si>
  <si>
    <t>Obračun radova vršit će se prema m2 stvarno izvedenog stropa i zida. Sva izrezivanja za rasvjetu, ventilaciju i otvore, kitanja i bandažiranje i priprema za soboslikarske i keramičarske radove, te zaštita okolnih elemenata se bez posebne naplate, ali se površine rasvjetnih tijela ne odbijaju. U cijenu je uključena visina ovjesa do 1 m, a za veću visinu izvođač ima pravo tražiti razliku u cijeni.
U cijenu je uključeno:
- nabava i doprema svog potrebnog materijala i njegovo uskladištenje na objektu,
- rad na montaži i gradilišnom transportu,
- svo potrebno prilagođavanje elemenata na objektu,
- troškovi lakih pokretnih skela do visine 4m,
- troškovi pogonske energije za alate,
- troškovi zaštite na radu,
- troškovi potrebnih atesta.</t>
  </si>
  <si>
    <t>SOBOSLIKARSKO LIČILAČKI RADOVI</t>
  </si>
  <si>
    <t>Projektom je predviđena soboslikarska obrada površina zidnih obloga u suterenu, prema specifikaciji u troškovniku za pojedinu stavku i općenitim napomenama vezanim za završne radove.</t>
  </si>
  <si>
    <t xml:space="preserve">Sve soboslikarsko-ličilačke radove izvesti točno po opisu, gdje je to projektom predviđeno. Izvedba mora zadovoljavati propise struke. </t>
  </si>
  <si>
    <t xml:space="preserve">Materijali za izradu moraju zadovoljavati odgovarajuće propise i standarde. Ukoliko se stavkom troškovnika traži materijal, koji nije obuhvaćen propisima, izvest će se prema uputama proizvođača. Ako koja stavka nije izvođaču jasna, mora prije predaje ponude tražiti objašnjenje od projektanta. </t>
  </si>
  <si>
    <t xml:space="preserve">Eventualne izmjene materijala te načina izvedbe tokom gradnje moraju se izvršiti isključivo pismenim dogovorom s projektantom i nadzornim inženjerom. Sve više radnje, koje neće biti na taj način utvrđene, neće se priznati u obračunu. Prije početka radova dužnost je soboslikara upozoriti nadzornog inženjera na sve eventualne manjkavosti podloga, odnosno radova ostalih obrtnika, kako bi se na vrijeme otklonile. </t>
  </si>
  <si>
    <t>Obračun se vrši prema postojećim normama za izvođenjem završnih radova u građevinarstvu TU-X, TU-XI. 
Jedinična cijena treba sadržavati:
- sav materijal, uključivo doprema na gradilište, 
- uskladištenje te donos na mjesto ugradbe, 
- sav rad, uključivo pomoćni, 
- izmjere potrebne za izvedbu i obračun, 
- poduzimanje mjera po TZ i drugim postojećim propisima, 
- dovođenje vode, struje i plina od priključka na gradilištu do mjesta potrošnje, 
- korištenje bitne mehanizacije i alata, 
- osvjetljavanje, grijanje i čišćenje prostorija za boravak i sanitarija za radnike, 
- uklanjanje svih otpadaka nakon izvedenih radova, 
- nabava skela, nogara i sl. do 2 m visine, 
- zaštita gotovih podova, vrata, prozora i sl., 
- isporuka pogonskog materijala, 
- sve predradnje, popravljanje manjih neravnina, fino čišćenje, kitanje rupica od čavala i sl., 
- izrada probnih premaza itd., 
- skidanje i ponovno postavljanje vrata, prozora i sl. radi premazivanja, 
- provjetravanje prostorija radi sušenja. 
Ovi opći uvjeti mijenjaju se ili nadopunjuju opisom pojedine stavke troškovnika.</t>
  </si>
  <si>
    <t>Projektom je predviđena ugradnja PVC vanjske stolarije, dvokrilnih vrata, jednokrilnih i dvokrilnih prozora na pročeljima, prema specifikaciji u troškovniku za pojedinu stavku i općenitim napomenama vezanim za završne radove.</t>
  </si>
  <si>
    <t xml:space="preserve">Stolarski  radovi moraju  se  izvesti  solidno  i  strucno  prema  važežim  propisima  i 
pravilima struke  u skladu sa TEHNIČKOM PROPISU ZA PROZORE I VRATA(NN 69/2006) i ako su za njih izdane izjave o sukladnosti u skladu sa odredbama posebnog propisa. </t>
  </si>
  <si>
    <t xml:space="preserve">Prozori i vrata smiju se ugraditi u građevinu ako ispunjavaju zahtjeve propisane Tehničkim
propisom za prozore i vrata (69/06) i ako su za njih izdane izjave o sukladnosti u skladu sa
odredbama posebnog propisa. </t>
  </si>
  <si>
    <t>Mjere:</t>
  </si>
  <si>
    <t>Zidarska mjera je razmak konstruktivnih elemenata. Modularna mjera je razmak modularnih ravnina koji je manji od zidarske mjere. Stolarska mjera je stvarna vanjska mjera stolarskog elementa koja treba biti manja od modularne mjere. Svjetla  stolarska  mjera  koristi  se  kod  vrata  i  oznacava  cisti  razmak  izmedu dovratnika, odnosno poda i nadvratnika. Razlika izmedu zidarske i modularne mjere kod klasicne mokre gradnje treba biti 2 cm, a kod montažne može biti i 0,5. Razlika izmedu modularne i stolarske mjere treba biti od 0,3 do 2 cm.</t>
  </si>
  <si>
    <t>Ugradnja:</t>
  </si>
  <si>
    <t>Stolarija se montira RAL montažom sukladno prema shemama bravarije. Montaža se mora obaviti stručno i kvalitetno, a krila u svim položajima moraju imati ravnotežu. Ostakljenje se izvodi prema shemama bravarije sa trostrukim izolirajućim staklom niske emisije(Low-E). Koeficijent prolaska topline cijelog otvora(staklo + okvir)  iznosi Uwmax= 1.1 W/(m²K), a samog stakla Ugmax= 0.7 W/(m²K). Prije pristupa izradi stolarije izvođač je obavezan prekontrolirati količine  i zidarske veličine otvora, te uzeti postojeću stolariju za model. Izvođač je dužan sa voditeljem gradilišta definirati redosljed izrade i isporuke stolarskih elemenata. Svi stolarski elementi isporučuju se na gradilište kao gotov finalni proizvod. Sva stolarija kod dostave mora biti zaštićena, dok se finalno obrađeni proizvodi zaštićuju i nakon ugradnje zbog nenamjernog oštećenja, a što treba uključiti u jediničnu cijenu. Svi dovratnici i doprozorni prije mokre ugradbe moraju biti zaštićeni ljepenkom ili PVC folijom prema zidu sa svih strana.</t>
  </si>
  <si>
    <t>Pante izvesti od aluminijskih ekstruzija, opremljenih vlaknima od sintetičkih materijala visokog koeficijentatrenja s nehrđajućim(inox) čeličnim klinovima i vijcima.</t>
  </si>
  <si>
    <t>Zaokretna vrata ili prozorsko krilo je lijevo ako je okovano s lijeve strane, odnosno ako se otvara u smjeru negativne rotacije (kazaljke na satu). Stolarski elementi se izraduju prema shemama i detaljima, te u dogovoru s projektantom i nadzornim organom, a oznacavaju brojem troškovnicke stavke.</t>
  </si>
  <si>
    <t>U cijenu svake pojedine stavke uključeno:</t>
  </si>
  <si>
    <t>-sve potrebne predradnje na pripremi otvora te uzimanje svih potrebnih mjera.</t>
  </si>
  <si>
    <t>-sav stolarski rad</t>
  </si>
  <si>
    <t>-dobava svog materijala, sav vanjski i unutrašnji transport do mjesta ugradbe, sav potreban okov (petlje, brave s ključem, zaustavnici, odbojnici, rubne letvice, spojni i montažni elementi</t>
  </si>
  <si>
    <t>-sav potreban staklarski rad i materijal</t>
  </si>
  <si>
    <t>-sve radne platforme, pomične i nepomične skele za radove prema navedenim visinama.</t>
  </si>
  <si>
    <t>-zaštita  stolarije: licenjem (impregnacija,  kitanje,  brušenje,  nalic,  emajl  lak)  ili premazima (2 x lazur, 1 x zaštitni premaz) u tonu prema izboru projektanta.</t>
  </si>
  <si>
    <t>Ukoliko  koja  stavka  nije  dovoljno  opisana  ili  je  nejasna  prije  predaje  ponude, izvođač  mora  zatražiti  od  projektanta  razjašnjenje, jer  se  kasniji  prigovori  neće  uzeti  u  obzir.</t>
  </si>
  <si>
    <t>OVI UVJETI SASTAVNI SU I NEODVOJIVI DIO OVOG TROŠKOVNIKA I NADOPUNJUJU OPIS STAVAKA U ODGOVARAJUĆIM RADOVIMA.</t>
  </si>
  <si>
    <t>2.3.2.</t>
  </si>
  <si>
    <t>1.2.5.</t>
  </si>
  <si>
    <t>Pripremni radovi, demontaže i rušenja</t>
  </si>
  <si>
    <t>Izolacijski i fasaderski radovi</t>
  </si>
  <si>
    <t xml:space="preserve">Materijali za izradu stolarije:                                                                                                                Materijali koji se ugrađuju moraju biti novi - neupotrebljavani u skladu s hrvatskim normama i propisima.
Materijali za koje ne postoje hrvatske norme moraju biti atestirani od strane ovlaštene institucije u Hrvatskoj, da odgovaraju predviđenoj namjeni.
Osnovni materijali za izvođenje PVC radova su PVC profili.
Kao osnovni materijali za izvođenje prozora upotrijebiti PVC  profile bijele boje s koeficijentom prolaza topline cijelog otvora s okvirom najviše Uwmax=1,1W/(m²K), a staklo Uwmax= 0.7W/(m²K), s odgovarajućim okovom, dimenzioniranih prema shemi i dogovoru sa proizvođačem, u bijeloj boji. Profili trebaju biti ugradbene širine minimalno 70 mm sa koestrudiranim brtvama i čeličnim ojačanjem. Ostakljenje treba biti trostruko izolirajuće staklo niske emisije(Low-E premaz). Izvođač staklarskih radova mora imati sistem osiguravanja kvalitete. </t>
  </si>
  <si>
    <t>OPĆINA BRINJE</t>
  </si>
  <si>
    <t>FRANKOPANSKA 35, BRINJE</t>
  </si>
  <si>
    <t>ADAPTACIJA UČIONICE U PROSTOR ZA TJELESNU I ZDRAVSTVENU KULTURU U PODRUČNOJ ŠKOLI KRIŽPOLJE</t>
  </si>
  <si>
    <t>KRIŽPOLJE</t>
  </si>
  <si>
    <t>Procjena vrijednosti investicije</t>
  </si>
  <si>
    <t>KRIŽPOLJE 9, KRIŽPOLJE</t>
  </si>
  <si>
    <r>
      <t>jedinična cijena (</t>
    </r>
    <r>
      <rPr>
        <b/>
        <sz val="10"/>
        <rFont val="Calibri"/>
        <family val="2"/>
      </rPr>
      <t>€</t>
    </r>
    <r>
      <rPr>
        <b/>
        <sz val="13"/>
        <rFont val="Arial"/>
        <family val="2"/>
      </rPr>
      <t>)</t>
    </r>
    <r>
      <rPr>
        <b/>
        <sz val="10"/>
        <rFont val="Arial"/>
        <family val="2"/>
      </rPr>
      <t>:</t>
    </r>
  </si>
  <si>
    <t>cijena (€):</t>
  </si>
  <si>
    <t>Demontaža postojećih metalnih i drvenih prozora i vrata na objektu. Uključivo obijanje špaleta koje je potrebno izvesti kako bi se mogla obaviti demontaža. Stavka uključuje odvoz šute, demontiranih prozora i vrata na za to ovlaštenu deponiju kao i naknadu za odlaganje. U cijenu uključiti rad i sve mjere osiguranja. Obračun po m2.</t>
  </si>
  <si>
    <t>Gletanje vanjskih zidova.
Gletanje se izvodi tankoslojnom žbukom tipa kao  Rofix Malata Fina ili drugom jednakovrijednom. Nakon nanošenja tankoslojne žbuke potrebno je zafilcati površinu do potrebne ravnosti i glatkoće. Prije gletanja potrebno je impregnirati cijelu površinu zida SN vezom. Stavka uključuje sav materijal kao i rad potreban za izvršenje stavke u potpunosti.
Obračun se vrši po m2 obrađene površine zida.</t>
  </si>
  <si>
    <t>Dobava materijala, te žbukanje vanjskih zidova vapneno-cementnom žbukom debljine 2 cm. Obračun po m2.</t>
  </si>
  <si>
    <t>Skidanje dotrajalih dijelova sa površina zidova do zdrave podloge. Uključeno je sakupljanje šute te odvoženje do ovlaštenog koncesionara za zbrinjavanje otpada. Obračun po m2 sanirane površine pročelja.</t>
  </si>
  <si>
    <t>Sanacija oštećenja na površinama unutarnjih zidova sa mortom za saniranje na način da su prethodno uklonjeni svi dotrajali dijelovi tako da podloga bude čista, suha i nosiva. Prije obrade sa mortom za saniranje potrebno je nanijeti vezivni mort. Obračun po m2 sanirane površine zidova.</t>
  </si>
  <si>
    <t>1.2.6.</t>
  </si>
  <si>
    <t>1.2.7.</t>
  </si>
  <si>
    <t>Gletanje unutarnjih zidova.
Gletanje se izvodi tankoslojnom žbukom tipa kao  Rofix Malata Fina ili drugom jednakovrijednom. Nakon nanošenja tankoslojne žbuke potrebno je zafilcati površinu do potrebne ravnosti i glatkoće. Prije gletanja potrebno je impregnirati cijelu površinu zida SN vezom. Stavka uključuje sav materijal kao i rad potreban za izvršenje stavke u potpunosti.
Obračun se vrši po m2 obrađene površine zida.</t>
  </si>
  <si>
    <t>Dobava materijala, te žbukanje unutarnjih zidova vapneno-cementnom žbukom debljine 1,5 cm. Obračun po m2.</t>
  </si>
  <si>
    <t xml:space="preserve">ADAPTACIJA UČIONICE U PROSTOR ZA TJELESNU I ZDRAVSTVENU KULTURU U PODRUČNOJ ŠKOLI KRIŽPOLJE </t>
  </si>
  <si>
    <t>€</t>
  </si>
  <si>
    <t>ELEKTROINSTALACIJE</t>
  </si>
  <si>
    <t>Ugovor za izvođenje sklapa se na osnovu ugovornog troškovnika. U cijenama troškovnika</t>
  </si>
  <si>
    <t xml:space="preserve"> izvođač je dužan ponuditi kompletne stavke prema opisu, troškovniku, nacrtima, tehničkom </t>
  </si>
  <si>
    <t xml:space="preserve">opisu i uvjetima. Dozvoljene tolerancije u karakteristikama svjetiljki i opreme su ± 5% od </t>
  </si>
  <si>
    <t>navedenih karakteristika.</t>
  </si>
  <si>
    <t>U cijenu stavke treba ukalkulirati sav materijal i rad te potrebna mjerenja i ispitivanja.</t>
  </si>
  <si>
    <t>Izvođač radova dužan je po završetku radova dostaviti investitoru upute za rukovanje instalacijama i opremom.</t>
  </si>
  <si>
    <t>Prije početka izvođenja radova, izvođač je dužan obavitii pregled lokacije i o eventualnim odstupanjima projekta od stvarnog stanja upozoriti investitora.</t>
  </si>
  <si>
    <t>Izvođač radova mora se prije početka izvođenja radova upoznati s projektnom dokumentacijom.</t>
  </si>
  <si>
    <t>Ako uoči neke nedostatke, treba odmah s uočenim nedostacima upoznati investitora i projektanta.</t>
  </si>
  <si>
    <t>Prije početka radova treba odrediti točne trase kabela, kabelskih kanalica i većih komada opreme, a tek onda početi s polaganjem vodova i izvođenjem instalacija. Pritom paziti na propisani razmak u odnosu na druge instalacije i građevine.</t>
  </si>
  <si>
    <t xml:space="preserve">Mijenjanje projekta od strane izvođača bez pismenih odobrenja investitora i nadzornog inženjera nije dozvoljeno.  </t>
  </si>
  <si>
    <t>Izvođač treba tijekom izvođenja radova na građevini voditi građevinski dnevnik u koji upisuje početak izvođenja radova na objektu, svakodnevno upisuje broj ljudi na radu i poslove koje su obavili.</t>
  </si>
  <si>
    <t>U građevinski dnevnik nadzorni inženjer i investitor upisuju primjedbe na izvedene radove i eventualne promjene projekta.</t>
  </si>
  <si>
    <t>Radi ispravnog odvijanja radova izvođač je dužan osigurati prostoriju za smještaj materijala i alata.</t>
  </si>
  <si>
    <t>Prije stavljanja instalacije u pogon i tehničkog pregleda izvođač je dužan izvršiti slijedeća mjerenja i ispitivanja:</t>
  </si>
  <si>
    <t>- izmjeriti otpor izolacije električne instalacije
- izmjeriti otpor zaštitnog uzemljenja
- izmjeriti nivo rasvijetljenosti</t>
  </si>
  <si>
    <t>- ispitati ispravnost djelovanja zaštite od previsokog napona dodira
- ispitati da li je izvršeno spajanje svih metalnih masa na uzemljivač
- ispitati funkcionalnost protupanične rasvjete</t>
  </si>
  <si>
    <t>- ispitati nivo rasvijetljenosti vanjske rasvjete
- ispitati da li je izvršeno spajanje metalnih stupova  rasvjete na uzemljivač
- ispitati funkcionalnost komunikacijskog sustava</t>
  </si>
  <si>
    <t>- izmjeriti otpor uzemljenja sustava zaštite od munje
- ispitati funkcionalnost sustava dojave požara</t>
  </si>
  <si>
    <t>Za sva mjerenja i ispitivanja koja su izvršena sastaviti odgovarajuće izvještaje.</t>
  </si>
  <si>
    <t>Svaki izvođač ima pravo izbora kome će povjeriti ispitivanje kvalitete i funkcionalnosti električnih instalacija i opreme, no to svakako mora biti ovlaštena pravna osoba.</t>
  </si>
  <si>
    <t>Troškove ispitivanja snosi izvođač.</t>
  </si>
  <si>
    <t>Izvođač za svoje radove daje garanciju.</t>
  </si>
  <si>
    <t xml:space="preserve">Garantni rok počinje teći od dana tehničkog prijema instalacije, odnosno od dana predaje instalacije na upotrebu investitoru. </t>
  </si>
  <si>
    <t>Izvođač je dužan otkloniti sve nedostatke u garantnom roku. Ako se izvođač ne odazove na poziv investitora da otkloni nedostatke, investitor će iste otkloniti po trećem licu na teret izvođača.</t>
  </si>
  <si>
    <t>Sav korišteni materijal , oprema i proizvodi koji se upotrebljavaju kod izvođenja instalacija moraju odgovarati postojećim propisima i normama, kao i opisu u troškovniku.</t>
  </si>
  <si>
    <t>Radove treba izvesti točno prema nacrtima i tehničkom opisu, a po uputama projektanta i nadzornog inženjera. Radove izvesti stručno i solidno.</t>
  </si>
  <si>
    <t>Ako troškovnikom i tehničkim opisom nije drugačije određeno, narudžba materijala i opreme obuhvaća dobavu, skladištenje i dopremu na gradilište.</t>
  </si>
  <si>
    <t>Za sav ugrađeni materijal i proizvode treba osigurati i priložiti isprave o sukladnosti   i druge dokaze kvalitete, te odgovarjauću atesnu i ispitnu dokumentaciju.</t>
  </si>
  <si>
    <t>Nadzorni inženjer mora imati uvid u terminski plan.</t>
  </si>
  <si>
    <t>Za svako neopravdano produženje termina koje utvrdi nadzorni inženjer odredit će se kazna prema Ugovoru za izvođenje.</t>
  </si>
  <si>
    <t>Izvođač daje jamstvo da, kod prenošenja dijela ugovora na jednog ili više kooperanata, preuzima sve ugovorne obveze iz ugovora zaključenog sa investitorom, te da će se istog pridržavati.</t>
  </si>
  <si>
    <t>Ako drugačije nije dogovoreno, izvođač treba, bez posebnih zahtjeva, svakodnevno čistiti radni prostor.
Izvođač mora u toku gradnje iz gradilišta odvesti svu građevinsku šutu, sav otpadni materijal i nepotrebne uređaje.</t>
  </si>
  <si>
    <t>Pri izvođenju radova izvođač je dužan voditi računa o već izvedenim radovima na građevini.</t>
  </si>
  <si>
    <t>Ako bi se izvedeni radovi drugih izvođača pri montaži električnih instalacija i opreme nepotrebno i uslijed nemarnosti i nestručnosti oštetili, troškove štete snosit će izvođač električnih instalacija.</t>
  </si>
  <si>
    <t>Rušenje i rezanje konstruktivnih elemenata ne smije se obaviti bez znanja i odobrenja nadzornog inženjera za građevinske radove.</t>
  </si>
  <si>
    <t>Investitor je dužan tijekom izgradnje građevine osigurati stručni nadzor nad izvođenjem radova.</t>
  </si>
  <si>
    <t>Dobava, postavljanje i spajanje razdjelnika R1 izvedenog kao p/ž PVC razdjelnik u zaštiti IP 41, sa slijedećim elementima:</t>
  </si>
  <si>
    <t>Grebenasta sklopka 230 V, 40 A, 3p, položaji 0/1, montaža na DIN šinu, kom 1</t>
  </si>
  <si>
    <t>ZUDS 40/0,03 A, kom 2</t>
  </si>
  <si>
    <t>Osigurači C 16 A, kom 8</t>
  </si>
  <si>
    <t>Osigurači B 10 A, kom 4</t>
  </si>
  <si>
    <t>Redne stezaljke, sabirnice, komplet 1</t>
  </si>
  <si>
    <t>Dobava, postavljanje i spajanje SOHO mini komunikacijskog ormara 10" renomiranog proizvođača s dvije police</t>
  </si>
  <si>
    <t>3.1.1.</t>
  </si>
  <si>
    <t>3.1.2.</t>
  </si>
  <si>
    <t>UTIČNICE, PREKIDAČI I SPAJANJA</t>
  </si>
  <si>
    <t>3.1.</t>
  </si>
  <si>
    <t>3.2.</t>
  </si>
  <si>
    <t>Dobava, montaža i spajanje p/ž utičnica 230 V, 16 A, modularni sustav koji ima mogućnost spajanja više utičnica u jedan okvir, brze stezaljke - spajanje i otpajanje bez upotrebe alata, kompletno s kutijom, okvirom i nosačem, boja bijela</t>
  </si>
  <si>
    <t>Dobava, montaža i spajanje trostrukih p/ž utičnica 230 V, 16 A, modularni sustav koji ima mogućnost spajanja više utičnica u jedan okvir, brze stezaljke - spajanje i otpajanje bez upotrebe alata, kompletno s kutijom, okvirom i nosačem, boja bijela</t>
  </si>
  <si>
    <t>Dobava, montaža i spajanje utičnica s poklopcem 230 V, p/ž, IP 44, kompletno s kutijom, okvirom i nosačem</t>
  </si>
  <si>
    <t>Sanitarije</t>
  </si>
  <si>
    <t>Dobava, montaža i spajanje RJ 45 utičnica cat 6 dvostrukih, p/ž, kompletno s kutijom, okvirom i nosačem</t>
  </si>
  <si>
    <t>Dobava, montaža i spajanje p/ž izmjeničnog prekidača 10 A, modularni sustav koji ima mogućnost spajanja više prekidača u jedan okvir, brze stezaljke - spajanje i otpajanje bez upotrebe alata, kompletno s kutijom, okvirom i nosačem, boja bijela</t>
  </si>
  <si>
    <t>Dobava, montaža i spajanje p/ž serijskog prekidača 10 A, modularni sustav koji ima mogućnost spajanja više prekidača u jedan okvir, brze stezaljke - spajanje i otpajanje bez upotrebe alata, kompletno s kutijom, okvirom i nosačem, boja bijela</t>
  </si>
  <si>
    <t xml:space="preserve">Spajanje odsisnog ventilatora 230 V </t>
  </si>
  <si>
    <t>Spajanje ostalih potrošača 230 V</t>
  </si>
  <si>
    <t>3.2.1.</t>
  </si>
  <si>
    <t>3.2.2.</t>
  </si>
  <si>
    <t>3.2.3.</t>
  </si>
  <si>
    <t>3.2.4.</t>
  </si>
  <si>
    <t>3.2.5.</t>
  </si>
  <si>
    <t>UKUPNO UTIČNICE, PREKIDAČI I SPAJANJA</t>
  </si>
  <si>
    <t>3.3.</t>
  </si>
  <si>
    <t>Napomena: U svaku stavku rasvjete potrebno je predvidjeti dobavu, montažu, spajanje i funkcionalno ispitivanje. U cijenu uračunati sitni montažni materijal, sijalice te ostali potrebni pribor i odgovarajuće ateste. Nuđeni proizvodi mogu odstupati +/- 5% od navedenih karakteristika</t>
  </si>
  <si>
    <t>3.3.1.</t>
  </si>
  <si>
    <t>3.3.2.</t>
  </si>
  <si>
    <t>KABELI I INSTALACIJSKI PRIBOR</t>
  </si>
  <si>
    <t>UKUPNO KABELI I INSTALACIJSKI PRIBOR</t>
  </si>
  <si>
    <t>Dobava, polaganje i spajanje kabela NYM-J 3x1,5 mm2 u PVC cijevi p/ž</t>
  </si>
  <si>
    <t>Dobava, polaganje i spajanje kabela H07V-U (ž/z) 6 mm2 u PVC cijevi p/ž</t>
  </si>
  <si>
    <t>Dobava, polaganje i spajanje kabela FTP/UTP 4x2x0,6 mm cat 6 u PVC cijevi p/ž</t>
  </si>
  <si>
    <t>Dobava i postavljanje  rebrastih PVC cijevi promjera 23mm, kompletno sa štemanjem (20%)</t>
  </si>
  <si>
    <t>Dobava i postavljanje rebrastih PVC cijevi promjera 32mm, kompletno sa štemanjem (20%)</t>
  </si>
  <si>
    <t>Označavanje utičnica i prekidača oznakom pripadajućeg strujnog kruga</t>
  </si>
  <si>
    <t>Ispitivanje elektroinstalacija i izdavanje protokola o ispitivanju - vizualni pregled, ispitivanje neprekinutosti zaštitnog vodiča i uzemljenje metalnih masa, mjerenje otpora izolacije vodiča, mjerenje zaštite (ZUDS, impedancija petlje kvara), mjerenje otpora uzemljenja, ispitivanje i mjerenje panik rasvjete i osvijetljenosti, ispitivanje isključenja u slučaju hitnosti</t>
  </si>
  <si>
    <t>Mjerenje i izdavanje certifikata o izvršenom mjerenju kvalitete instaliranih UTP veza sukladnost izmjerenih vrijednosti sa vrijednostima prema normi ISO/IEC 11801 za "Class D", odnosno TIA/EIA 568-B.1 za Cat 6 "Permanent Link", rezultate dostaviti u elektroničkom obliku, sortirani po etažama i/ili zonama, s odgovarajućim oznakama i izračunom ukupne dužine izmjerenih kabela</t>
  </si>
  <si>
    <t xml:space="preserve">Izrada projektne dokumentacije izvedenog stanja u tri primjerka </t>
  </si>
  <si>
    <t>Izvedba izjednačenja potencijala u sanitarijama, kompletno s kutijom, sabirnicom, žicom i obujmicama</t>
  </si>
  <si>
    <t>Dobava, polaganje i spajanje kabela NYY-J 5x6 mm2 u PVC cijev</t>
  </si>
  <si>
    <t>Dobava, polaganje i spajanje kabela NYM-J 3x2,5 mm2 u PVC cijevi p/ž</t>
  </si>
  <si>
    <t>Demontaža svih rasvjetnih tijela na stropu prizemlja.
Stavka uključuje sav rad kao i materijal potreban za izvršenje stavke u potpunosti.</t>
  </si>
  <si>
    <t>1.2.8.</t>
  </si>
  <si>
    <t>1.2.9.</t>
  </si>
  <si>
    <t>Otprašivanje površine vanjskih i unutarnjih zidova, stropa i poda prizemlja, te pranje vodenim mlazom pod pritiskom. Stavka se obračunava po izvedenim situacijama upisom količina u građevinskoj knjizi i prema naputcima nadzornog inženjera. Obračun po m2.</t>
  </si>
  <si>
    <t>1.1.5.</t>
  </si>
  <si>
    <t>Skidanje dotrajalih dijelova sa površina stropova do zdrave podloge. Uključeno je sakupljanje šute te odvoženje do ovlaštenog koncesionara za zbrinjavanje otpada. Obračun po m2 sanirane površine pročelja.</t>
  </si>
  <si>
    <t>1.2.10.</t>
  </si>
  <si>
    <t>1.2.11.</t>
  </si>
  <si>
    <t>1.2.12.</t>
  </si>
  <si>
    <t>1.2.13.</t>
  </si>
  <si>
    <t>Izrada horizontalne hidroizolacije poda na donju betonsku podlogu s jednim hladnim premazom i dva sloja trake za varenje V-4 vareno.Hidroizolaciju izvesti na podložni beton debljine.</t>
  </si>
  <si>
    <t>Dobava materijala i postava toplinske izolacije podne ploče od ekstrudirane polistirenske pjene XPS debljine 15 cm (λ = 0,037W/m²K) ili jednakovrijednog materijala. Termoizolacija se postavlja na ab ploču. Ispod XPS-a postavlja se paropropusna vodonepropusna folija u jezgri ojačana tkaninom visokootpornom na kidanje,  debljine 0,20 mm. Folija mora zadovoljiti uvjete norme HRN EN 13984. U stavku je uključen sav potreban rad i materijal. Obračun po m² izvedene izolacije uključivo foliju.</t>
  </si>
  <si>
    <t>1.3.2.</t>
  </si>
  <si>
    <t>1.3.3.</t>
  </si>
  <si>
    <t>Dobava materijala i postava toplinske izolacije podgleda ploče podruma pločama mineralne vune debljine 20 cm (λ = 0,033 W/m²K) ili jednakovrijednog materijala. U stavku je uključen sav potreban rad i materijal. Radove obavezno izvoditi prema uputama proizvođača i u suradnji sa nadzornim inženjerom.  Obračun po m² izvedene izolacije.</t>
  </si>
  <si>
    <t>Ručno rušenje nosivih i pregradnih zidova, sa odvozom otpadnog materijala na udaljenost do 50m.</t>
  </si>
  <si>
    <t>Izvedba pregradnih unutarnjih zidova od blok opeke debljine 10 cm. Zidanje se izvodi cementnim mortom M10. U cijenu ulazi sav rad i materijal. Obračun po m2.</t>
  </si>
  <si>
    <t>Gletanje unutarnjih stropova.
Gletanje se izvodi tankoslojnom žbukom tipa kao  Rofix Malata Fina ili drugom jednakovrijednom. Nakon nanošenja tankoslojne žbuke potrebno je zafilcati površinu do potrebne ravnosti i glatkoće. Prije gletanja potrebno je impregnirati cijelu površinu zida SN vezom. Stavka uključuje sav materijal kao i rad potreban za izvršenje stavke u potpunosti.
Obračun se vrši po m2 obrađene površine stropa.</t>
  </si>
  <si>
    <t>Dobava materijala, te žbukanje unutarnjih stropova vapneno-cementnom žbukom debljine 1,5 cm. Obračun po m2.</t>
  </si>
  <si>
    <t>dvokrilni zaokretni dim. 2030 x 2030 mm</t>
  </si>
  <si>
    <r>
      <rPr>
        <b/>
        <sz val="10"/>
        <rFont val="Arial"/>
        <family val="2"/>
      </rPr>
      <t>Prozori.</t>
    </r>
    <r>
      <rPr>
        <sz val="10"/>
        <rFont val="Arial"/>
        <family val="2"/>
      </rPr>
      <t xml:space="preserve">
Izrada, dobava i montaža vanjskih prozora izrađenih iz PVC profila koji moraju zadovoljiti uvjete norme HRN EN 14351-1:2006 ili jednakovrijedno, imati 6-komorne profile,3 razine brtvljenja, čelična ojačanja u krilu i štoku, ostakljena troslojnim IZO 4+16+4+16+4 Argon Low-e staklom sa Ug &lt; ili = 0,60 W/m²k ,zajednički koeficijent prozora iznosi Uw &lt; ili = 0,90 W/m2K. Izvesti sve prema shemi PVC stolarije. Prostor između zidanog dijela i pvc profila izveden prema normama struke. Svi navedeni spojevi moraju imati vrhunsku hidroizolaciju i termoizolaciju međuprostora kako ne bi došlo do prodora vode, zraka ili prolaza topline. Sa vanjske strane dodatno izvesti silikoniranje kvalitetnim silikonom otpornim na atmosferske utjecaje i u boji profila.
U cijeni obuhvatiti sav potreban okov kao i izradu radioničke dokumentacije koja se daje na uvid i odobrenje osobi koja vrši nadzor na objektu. Uz dokumentaciju potrebno je dostaviti uzorak profila koji također treba odobriti nadzorna osoba. Bilo kakva ugradnja prije odobrenja uzorka i dokumentacije, nije dozvoljena. Ostale izvedbene detalje dogovoriti sa Investitorom.
Izvedba prema izmjeri na gradilištu.</t>
    </r>
  </si>
  <si>
    <t>dim. 1300 x 2100 mm</t>
  </si>
  <si>
    <t>2.1.1.1.</t>
  </si>
  <si>
    <t>2.1.1.2.</t>
  </si>
  <si>
    <t>2.1.2.</t>
  </si>
  <si>
    <t>2.1.2.1.</t>
  </si>
  <si>
    <t>2.1.3.</t>
  </si>
  <si>
    <t>80×205</t>
  </si>
  <si>
    <r>
      <rPr>
        <b/>
        <sz val="10"/>
        <rFont val="Arial"/>
        <family val="2"/>
      </rPr>
      <t>Unutarnja vrata.</t>
    </r>
    <r>
      <rPr>
        <sz val="10"/>
        <rFont val="Arial"/>
        <family val="2"/>
      </rPr>
      <t xml:space="preserve">
Izrada, isporuka i ugradba jednokrilnih zaokretnih unutarnjih vrata. Dovratnik je masivne izrade izjelove-smrekove građe, dimenzije 42x100 mm. Vratno krilo je od punog drveta sve lakirano vodootpornim lakom. Vrata imaju kompletan okov, a od toga usadna brava s ključem, ručke i štitovi su aluminijski. Na spoju dovratnik i zida postavlja se pokrovna letvica.</t>
    </r>
  </si>
  <si>
    <t>2.1.4.</t>
  </si>
  <si>
    <t>2.1.4.1.</t>
  </si>
  <si>
    <t>2.1.4.2.</t>
  </si>
  <si>
    <t>100×205</t>
  </si>
  <si>
    <t>Ličenje vanjskih zidova disperzivnom bojom u dva premaza u tonu po želji investitora. Stavka uključuje otprašivanje, nanošenje impregnacije valjkom ili četkom. Stavka uključuje sav rad potreban za izvršenje stavke u potpunosti. Obračun se vrši po m2  stvarno ličene površine.</t>
  </si>
  <si>
    <t>KERAMIČARSKI RADOVI</t>
  </si>
  <si>
    <t>Izrada obloge zidova glaziranim keramičkim pločicama A klase, dezena prema izboru projektanta. Pločice se ljepe cementnim ljepilom na zaravnatu grubu produžnu žbuku. Opločenje treba izvesti ravno, a izvodi se sistemom reška na rešku. Veličina reške je 3 mm, zapunjava se fugir masom u boji prema izboru projektanta. Prijelaze i ivice potrebno je obraditi fazonskim komadima prema standardu B.D1.322. Pločicama se oblažu i špalete prozora, a visina opločenja određuje projektant projektom. U izradu opločenja uključena sva krojenja pločica, a obračun prema m2 izvedene površine.</t>
  </si>
  <si>
    <t>2.4.2.</t>
  </si>
  <si>
    <t>Dobava materijala i popločenje podova keramičkim podnim protukliznim glaziranim pločicama A klase u cementnom mortu debljine min. 3 cm (cementni mort čvrstoće M-10 N/mm2) na pripremljenu podlogu. Polaganje se izvodi po sistemu reška na rešku širine 3 mm, a reška se zapunjava cementnim mortom. Pri izradi poda potrebno je posebno obratiti pažnju na potrebne visine i eventualne padove. Keramičke pločice I klase i dezena prema izboru i odobrenju investitora.</t>
  </si>
  <si>
    <r>
      <t>m</t>
    </r>
    <r>
      <rPr>
        <vertAlign val="superscript"/>
        <sz val="10"/>
        <rFont val="Arial"/>
        <family val="2"/>
      </rPr>
      <t>2</t>
    </r>
  </si>
  <si>
    <t>2.5.</t>
  </si>
  <si>
    <t>PODOPOLAGAČKI RADOVI</t>
  </si>
  <si>
    <t>2.5.1.</t>
  </si>
  <si>
    <t xml:space="preserve">Dobava i postava hrastovog panel parketa . Gotovi panelni parket, lakirano akrilnim lakom UV 2220x184x14 mm ili slično. </t>
  </si>
  <si>
    <t>debljine 21 mm</t>
  </si>
  <si>
    <t>Dobava materijala, pažljivo krojenje i opšivanje ruba poda uz zidove i prodore tipskim kutnim sokl-profila za parket.</t>
  </si>
  <si>
    <t>2.4.1.1.</t>
  </si>
  <si>
    <t>BETONSKI I ARMIRANOBETONSKI RADOVI</t>
  </si>
  <si>
    <t>Beton klase tlačne čvrstoće C 20/25</t>
  </si>
  <si>
    <t>Beton klase tlačne čvrstoće C 25/30</t>
  </si>
  <si>
    <t>kg</t>
  </si>
  <si>
    <t>Oplata</t>
  </si>
  <si>
    <t>Armatura B500 B - šipke i vilice</t>
  </si>
  <si>
    <r>
      <t>m</t>
    </r>
    <r>
      <rPr>
        <vertAlign val="superscript"/>
        <sz val="10"/>
        <rFont val="Arial"/>
        <family val="2"/>
      </rPr>
      <t>3</t>
    </r>
  </si>
  <si>
    <t>1.4.</t>
  </si>
  <si>
    <t>1.4.1.</t>
  </si>
  <si>
    <t>4.</t>
  </si>
  <si>
    <r>
      <rPr>
        <b/>
        <sz val="10"/>
        <rFont val="Arial"/>
        <family val="2"/>
      </rPr>
      <t>Betoniranje vanjske betonske staze</t>
    </r>
    <r>
      <rPr>
        <sz val="10"/>
        <rFont val="Arial"/>
        <family val="2"/>
      </rPr>
      <t xml:space="preserve"> sa betonom C15/20 u potrebnoj oplati koja je obračunata ovom stavkom.
Obračun po m3 ugrađenog betona sa oplatom</t>
    </r>
  </si>
  <si>
    <t>1.4.1.1.</t>
  </si>
  <si>
    <t>1.4.1.2.</t>
  </si>
  <si>
    <t>1.4.1.3.</t>
  </si>
  <si>
    <t>1.4.2.</t>
  </si>
  <si>
    <t>1.4.3.</t>
  </si>
  <si>
    <r>
      <rPr>
        <b/>
        <sz val="10"/>
        <rFont val="Arial"/>
        <family val="2"/>
      </rPr>
      <t>Nadvoji</t>
    </r>
    <r>
      <rPr>
        <sz val="10"/>
        <rFont val="Arial"/>
        <family val="2"/>
      </rPr>
      <t xml:space="preserve">
Dobava betona za armirani nadvoj u oplati, ugradba u konstrukciju, završna izvedba glatka, zaštita i njega. Stavka uključuje dobavu, rezanje, savijanje, ugradbu i vezenje armature B500 B, kao i izradu, postavljanje, skidanje i čišćenje dvostrane oplate.</t>
    </r>
  </si>
  <si>
    <r>
      <rPr>
        <b/>
        <sz val="10"/>
        <rFont val="Arial"/>
        <family val="2"/>
      </rPr>
      <t>Izrada vanjskih stepenica (prilazne rampe).</t>
    </r>
    <r>
      <rPr>
        <sz val="10"/>
        <rFont val="Arial"/>
        <family val="2"/>
      </rPr>
      <t xml:space="preserve">
Nabava, prijevoz, ugradnja  u oplatu i njega betona C 25/30 za izradu armiranobetonskih stepenica i podesta debljine d=15,00 cm.</t>
    </r>
  </si>
  <si>
    <t>1.4.3.1.</t>
  </si>
  <si>
    <t>1.4.3.2.</t>
  </si>
  <si>
    <t>1.4.3.3.</t>
  </si>
  <si>
    <t>1.5.9.</t>
  </si>
  <si>
    <t>Dobava materijala za izradu cementnog estriha debljine 5 cm. Stavka obuhvaća: - PVC foliju, d=0,2mm, - čeličnu mrežu ČBM 5/56, težine 2,31 kg/m2 (u cijeni - ili vlakna za mikroarmiranje - u cijeni), - sloj cementnog estriha M-10, te elastične uloške oko zidova i prodora</t>
  </si>
  <si>
    <t>2.2.4.</t>
  </si>
  <si>
    <t>Ličenje unutarnjih zidova disperzivnom bojom u dva premaza u tonu po želji investitora. Stavka uključuje otprašivanje, nanošenje impregnacije valjkom ili četkom. Stavka uključuje sav rad potreban za izvršenje stavke u potpunosti. Obračun se vrši po m2  stvarno ličene površine.</t>
  </si>
  <si>
    <t>VODOVOD I KANALIZACIJA</t>
  </si>
  <si>
    <t>VODOVOD</t>
  </si>
  <si>
    <t>3.1.1.1.</t>
  </si>
  <si>
    <t>1/2" (NO 15)</t>
  </si>
  <si>
    <t>3.1.2.1.</t>
  </si>
  <si>
    <t>1/2"</t>
  </si>
  <si>
    <t>3.1.3.</t>
  </si>
  <si>
    <t>3.1.4.</t>
  </si>
  <si>
    <t>kompl.</t>
  </si>
  <si>
    <t>3.1.5.</t>
  </si>
  <si>
    <t>3.1.6.</t>
  </si>
  <si>
    <t>3.1.7.</t>
  </si>
  <si>
    <t>3.1.8.</t>
  </si>
  <si>
    <t>3.1.9.</t>
  </si>
  <si>
    <t>Naknadni, nepredviđeni i nespecificirani radovi predvidivo 10 % osnovnih.</t>
  </si>
  <si>
    <t>KANALIZACIJA</t>
  </si>
  <si>
    <t>3.2.1.1.</t>
  </si>
  <si>
    <t>ND 50</t>
  </si>
  <si>
    <t>3.2.1.2.</t>
  </si>
  <si>
    <t>ND 110</t>
  </si>
  <si>
    <t>Spajanje na postojeću instalaciju kanalizacije, uz sva potrebna štemanja, kopanja i sl. te vraćanje interijera u prvobitno stanje nakon ugradnje cijevi.</t>
  </si>
  <si>
    <t>Tlačno ispitivanje instalacije statičkim tlakom p=0,5 bar. Nakon ispitivanja instalacije sastaviti zapisnik o ispitivanju.</t>
  </si>
  <si>
    <t>SANITARIJE</t>
  </si>
  <si>
    <t>3.3.2.1.</t>
  </si>
  <si>
    <t>580x480 mm</t>
  </si>
  <si>
    <t>REKAPITULACIJA VODOVODA I KANALIZACIJE</t>
  </si>
  <si>
    <t>SVEUKUPNO VODOVOD I KANALIZACIJA</t>
  </si>
  <si>
    <r>
      <t xml:space="preserve">Nabava doprema i montaža PP-R vodovodnih cijevi prema HRN EN ISO 15874-2 za izradu cijevnog razvoda hladne i tople vode, te recirkulacije od priključnog šahta po objektu. U cijenu uključeni svi potrebne fazonski komadi. Cijevi se polažu u zidnim usjecima, instalacijskim kanalima, u podu i pod stropom. Cijevi izolirati izolacijskim cijevima kao npr. "Armaflex". 
</t>
    </r>
    <r>
      <rPr>
        <i/>
        <sz val="10"/>
        <rFont val="Arial"/>
        <family val="2"/>
      </rPr>
      <t>Obračun po m</t>
    </r>
    <r>
      <rPr>
        <i/>
        <vertAlign val="superscript"/>
        <sz val="10"/>
        <rFont val="Arial"/>
        <family val="2"/>
      </rPr>
      <t>1</t>
    </r>
    <r>
      <rPr>
        <i/>
        <sz val="10"/>
        <rFont val="Arial"/>
        <family val="2"/>
      </rPr>
      <t xml:space="preserve"> kompletno montiranog, izoliranog i pričvršćenog cjevovoda.</t>
    </r>
  </si>
  <si>
    <r>
      <t xml:space="preserve">Nabava doprema i montaža ravnih prolaznih ventila sa niklovanom kapom i rozetom za ugradnju u zid (podžbukno). 
</t>
    </r>
    <r>
      <rPr>
        <i/>
        <sz val="10"/>
        <rFont val="Arial"/>
        <family val="2"/>
      </rPr>
      <t>Obračun po komadu kompletno montiranog ventila.</t>
    </r>
  </si>
  <si>
    <r>
      <t xml:space="preserve">Dobava i ugradba protupožarnih aparata za početno gašenje požara, proizvod: Pastor Zagreb, tip: S-6 kg.
</t>
    </r>
    <r>
      <rPr>
        <i/>
        <sz val="10"/>
        <rFont val="Arial"/>
        <family val="2"/>
      </rPr>
      <t>Obračun po komadu kopletno montiranog aparata za početno gašenje požara.</t>
    </r>
  </si>
  <si>
    <r>
      <rPr>
        <b/>
        <sz val="10"/>
        <rFont val="Arial"/>
        <family val="2"/>
      </rPr>
      <t>Tlačna proba.</t>
    </r>
    <r>
      <rPr>
        <sz val="10"/>
        <rFont val="Arial"/>
        <family val="2"/>
      </rPr>
      <t xml:space="preserve">
Hladna  tlačna  proba  kompletne  instalacije  tople i  hladne  vode te recirkulacije tlakom 10 bara u trajanju najmanje 24 sata. Tlačenje se vrši pomoću tlačne pumpe. Stavka obuhvaća izradu potrebnih uporišta, privremenu montažu i demontažu pumpe te pomoćnog cjevovoda sa svim potrebnim fazonskim komadima, te pražnjenje cjevovoda nakon ispitivanja. Nakon izvršene tlačne probe  potrebno je napraviti zapisnik u prisutnosti nadzornog  inženjera.</t>
    </r>
  </si>
  <si>
    <r>
      <rPr>
        <b/>
        <sz val="10"/>
        <rFont val="Arial"/>
        <family val="2"/>
      </rPr>
      <t>Ispiranje i dezinfekcija cjevovoda.</t>
    </r>
    <r>
      <rPr>
        <sz val="10"/>
        <rFont val="Arial"/>
        <family val="2"/>
      </rPr>
      <t xml:space="preserve">
Ispiranje i dezinfekcija cjevovoda sa analizom vode od strane Zavoda za javno zdravstvo
</t>
    </r>
    <r>
      <rPr>
        <i/>
        <sz val="10"/>
        <rFont val="Arial"/>
        <family val="2"/>
      </rPr>
      <t>Obračun po m</t>
    </r>
    <r>
      <rPr>
        <i/>
        <vertAlign val="superscript"/>
        <sz val="10"/>
        <rFont val="Arial"/>
        <family val="2"/>
      </rPr>
      <t>1</t>
    </r>
    <r>
      <rPr>
        <i/>
        <sz val="10"/>
        <rFont val="Arial"/>
        <family val="2"/>
      </rPr>
      <t xml:space="preserve"> cjevovoda.</t>
    </r>
  </si>
  <si>
    <r>
      <rPr>
        <b/>
        <sz val="10"/>
        <rFont val="Arial"/>
        <family val="2"/>
      </rPr>
      <t>Spajanje na vodovodnu instalaciju.</t>
    </r>
    <r>
      <rPr>
        <sz val="10"/>
        <rFont val="Arial"/>
        <family val="2"/>
      </rPr>
      <t xml:space="preserve">
Spajanje na postojeću vodovodnu instalaciju uz sva potrebna štemanja i vraćanje interijera u prvobitno stanje.</t>
    </r>
  </si>
  <si>
    <r>
      <rPr>
        <b/>
        <sz val="10"/>
        <rFont val="Arial"/>
        <family val="2"/>
      </rPr>
      <t>Spajanje na uređaje i opremu.</t>
    </r>
    <r>
      <rPr>
        <sz val="10"/>
        <rFont val="Arial"/>
        <family val="2"/>
      </rPr>
      <t xml:space="preserve">
Stavka uključuje sav rad i pomoćni materijal za spajanje instalacije vodovodnih instalacija na uređaje i opremu u sustavu. </t>
    </r>
  </si>
  <si>
    <r>
      <rPr>
        <b/>
        <sz val="10"/>
        <rFont val="Arial"/>
        <family val="2"/>
      </rPr>
      <t>Ispitivanje higijenske ispravnosti vode.</t>
    </r>
    <r>
      <rPr>
        <sz val="10"/>
        <rFont val="Arial"/>
        <family val="2"/>
      </rPr>
      <t xml:space="preserve">
Stavka uključuje ispitivanje higijenske ispravnosti vode od strane ovlaštene pravne osobe. Ispitivanje se vrši na prisutnost mineralnih ulja i bakterija.</t>
    </r>
  </si>
  <si>
    <r>
      <rPr>
        <b/>
        <sz val="10"/>
        <rFont val="Arial"/>
        <family val="2"/>
      </rPr>
      <t>PVC kanalizacijske cijevi.</t>
    </r>
    <r>
      <rPr>
        <sz val="10"/>
        <rFont val="Arial"/>
        <family val="2"/>
      </rPr>
      <t xml:space="preserve">
Dobava, doprema i montaža PVC cijevi za kućnu kanalizaciju prema HRN G.C6.501 odn. DIN 19531. Stavka uključuje vertikalni i horizontalni razvod fekalne kanalizacije po objektu. Svaki fazonski komad obračunava se kao 1 m</t>
    </r>
    <r>
      <rPr>
        <vertAlign val="superscript"/>
        <sz val="10"/>
        <rFont val="Arial"/>
        <family val="2"/>
      </rPr>
      <t>1</t>
    </r>
    <r>
      <rPr>
        <sz val="10"/>
        <rFont val="Arial"/>
        <family val="2"/>
      </rPr>
      <t xml:space="preserve"> cijevi odgovarajućeg profila.
</t>
    </r>
    <r>
      <rPr>
        <i/>
        <sz val="10"/>
        <rFont val="Arial"/>
        <family val="2"/>
      </rPr>
      <t>Obračun po m</t>
    </r>
    <r>
      <rPr>
        <i/>
        <vertAlign val="superscript"/>
        <sz val="10"/>
        <rFont val="Arial"/>
        <family val="2"/>
      </rPr>
      <t>1</t>
    </r>
    <r>
      <rPr>
        <i/>
        <sz val="10"/>
        <rFont val="Arial"/>
        <family val="2"/>
      </rPr>
      <t xml:space="preserve"> kompletno montiranog, izoliranog i pričvršćenog cjevovoda.</t>
    </r>
  </si>
  <si>
    <r>
      <t>m</t>
    </r>
    <r>
      <rPr>
        <vertAlign val="superscript"/>
        <sz val="10"/>
        <rFont val="Arial"/>
        <family val="2"/>
      </rPr>
      <t>1</t>
    </r>
  </si>
  <si>
    <r>
      <t xml:space="preserve">Dobava, doprema i montaža plastičnih podnih sifona (kao VIEGA s poniklanim poklopcem dimenzije 100x100 mm i perforiranom rešetkom, te plastičnim nastavkom Ø 100 mm i odvodnim priključkom Ø 50 mm.
</t>
    </r>
    <r>
      <rPr>
        <i/>
        <sz val="10"/>
        <rFont val="Arial"/>
        <family val="2"/>
      </rPr>
      <t>Obračun po komadu kompletno montiranog i ispitanog podnog sifona.</t>
    </r>
  </si>
  <si>
    <r>
      <t xml:space="preserve">Dobava, doprema i montaža WC školjke I klase od bijele fajanse - simplon s bešumnim vodokotlićem volumena 6 do 9 lit, daskom za sjedenje iz plastične mase bijele boje s poklopcem, cijevima za ispiranje iz plastične mase te priborom za brtvljenje i pričvršćivanje, priključnom fleksibilnom cijevi i kutnim 
ventilom. 
</t>
    </r>
    <r>
      <rPr>
        <i/>
        <sz val="10"/>
        <rFont val="Arial"/>
        <family val="2"/>
      </rPr>
      <t>Obračun se vrši po komadu kompletno montiranog i ispitanog WC-a sa spojenog na dovod - odvod .</t>
    </r>
  </si>
  <si>
    <r>
      <t xml:space="preserve">Dobava, doprema i montaža umivaonika od bijele fajanse  I  klase sa stojećim keramičkim stalkom uključivo jednoručnu mješalicu stojeću za umivaonik sa kutnim ventilima i šipkom za podizanje izljeva kvalitete kao Armal 58-510-200 F Omega te sifonom.
</t>
    </r>
    <r>
      <rPr>
        <i/>
        <sz val="10"/>
        <rFont val="Arial"/>
        <family val="2"/>
      </rPr>
      <t>Obračun se vrši po komadu kompletno montiranog i ispitanog umivaonika sa spojenog na dovod - odvod .</t>
    </r>
  </si>
  <si>
    <t>4.1.</t>
  </si>
  <si>
    <t>4.1.1.</t>
  </si>
  <si>
    <t>4.1.2.</t>
  </si>
  <si>
    <t>4.2.</t>
  </si>
  <si>
    <t>4.2.1.</t>
  </si>
  <si>
    <t>4.2.2.</t>
  </si>
  <si>
    <t>4.2.3.</t>
  </si>
  <si>
    <t>4.2.4.</t>
  </si>
  <si>
    <t>4.2.5.</t>
  </si>
  <si>
    <t>4.2.6.</t>
  </si>
  <si>
    <t>4.2.7.</t>
  </si>
  <si>
    <t>4.2.8.</t>
  </si>
  <si>
    <t>4.3.</t>
  </si>
  <si>
    <t>4.3.1.</t>
  </si>
  <si>
    <t>4.3.2.</t>
  </si>
  <si>
    <t>4.3.3.</t>
  </si>
  <si>
    <t>4.3.4.</t>
  </si>
  <si>
    <t>4.3.5.</t>
  </si>
  <si>
    <t>4.3.6.</t>
  </si>
  <si>
    <t>4.4.</t>
  </si>
  <si>
    <t>4.4.1.</t>
  </si>
  <si>
    <t>4.4.2.</t>
  </si>
  <si>
    <t>4.4.3.</t>
  </si>
  <si>
    <t>4.4.4.</t>
  </si>
  <si>
    <t>4.4.5.</t>
  </si>
  <si>
    <t>4.4.6.</t>
  </si>
  <si>
    <t>4.4.7.</t>
  </si>
  <si>
    <t>4.5.</t>
  </si>
  <si>
    <t>4.5.1.</t>
  </si>
  <si>
    <t>4.5.2.</t>
  </si>
  <si>
    <t>4.5.3.</t>
  </si>
  <si>
    <t>4.5.4.</t>
  </si>
  <si>
    <t>4.5.5.</t>
  </si>
  <si>
    <t>Naknadni, nepredviđeni i nespecificirani radovi predvidivo 10% osnovnih.</t>
  </si>
  <si>
    <t>Vodovod</t>
  </si>
  <si>
    <t>Kanalizacija</t>
  </si>
  <si>
    <t>Utičnice, prekidači i spajanja</t>
  </si>
  <si>
    <t>Keramičarski radovi</t>
  </si>
  <si>
    <t>Podopolagački radovi</t>
  </si>
  <si>
    <t>Betonski i armiranobetonski radovi</t>
  </si>
  <si>
    <t>OTOČAC,studeni 2023.</t>
  </si>
  <si>
    <t>Matija Marcijuš, mag.ing.el.</t>
  </si>
  <si>
    <t>Dobava, montaža i spajanje nadgradne LED panik svjetiljke ≥ 1,2W, sa autonomijom 3 sata, IP20, kompletno sa piktogramom ili jednakovrijedan proizvod.</t>
  </si>
  <si>
    <t>Dobava, montaža i spajanje nadgradne, stropne panik LED svjetiljke dimenzije ≥2W za osvjetljavanje evakuacijskih puteva, min 270 lm, autonomije 3 sata, u pripravnom spoju ili jednakovrijedan proizvod.</t>
  </si>
  <si>
    <t>Dobava, montaža i spajanje zidne LED svjetiljke iznad ogledala, duljine ≥ 600mm, ≥ 1000lm pri 4000K korelirane temperature boje svjetlosti, RA&gt;80, ukupne snage ≥ 9W. Servisni životni vijek ≥ 50.000h pri L70, temperaturni raspon ≤ 0°C do ≥ +35°C. Stupanj zaštite IP44 IK02. Po izboru investitora ili jednakovrijedan proizvod.</t>
  </si>
  <si>
    <t>Dobava, montaža i spajanje nadgradne LED svjetiljke promjera ≥ 220 mm x 50 mm, ≥ 2000lm pri 4000K korelirane temperature boje svjetlosti, RA&gt;80, širina svjetlosnog snopa ≥ 90°, ukupne snage svjetljke ≥ 21W. Optika od polistirena, kućište aluminija, servisni životni vijek ≥ 50.000h pri L70, temperaturni raspon ≤ 0°C do ≥ +35°C. Stupanj zaštite IP44 IK02. Oznake S8, tip kao DN145C LED20S/840 PSU II WH ili jednakovrijedan proizvod.</t>
  </si>
  <si>
    <t>Dobava, montaža i spajanje nadgradne LED svjetiljke promjera ≥ 220 mm x 50 mm, ≥ 2000 lm pri 4000K korelirane temperature boje svjetlosti, RA&gt;80, širina svjetlosnog snopa ≥ 90°, ukupne snage svjetljke ≥ 21W. Optika od polistirena, kućište aluminija, servisni životni vijek ≥ 50.000 h pri L70, temperaturni raspon ≤ 0°C do ≥ +35°C. Stupanj zaštite IP44 IK02. Oznake S8, tip kao DN145C LED20S/840 PSU II WH ili jednakovrijedan proizvod.</t>
  </si>
  <si>
    <r>
      <t xml:space="preserve">Dobava, montaža i spajanje stropne ili zidne LED vodotijesne svjetiljke. Minimalne tehničke karakteristike: dimenzija </t>
    </r>
    <r>
      <rPr>
        <sz val="10"/>
        <rFont val="Calibri"/>
        <family val="2"/>
        <charset val="238"/>
      </rPr>
      <t>≥</t>
    </r>
    <r>
      <rPr>
        <sz val="13"/>
        <rFont val="Arial"/>
        <family val="2"/>
        <charset val="238"/>
      </rPr>
      <t xml:space="preserve"> </t>
    </r>
    <r>
      <rPr>
        <sz val="10"/>
        <rFont val="Arial"/>
        <family val="2"/>
        <charset val="238"/>
      </rPr>
      <t xml:space="preserve">1200mm x 80mm x 80 mm, ukupnog svjetlosnog toka ≥ 4000lm pri 4000K, RA&gt;80, širina svjetlosnog snopa ≥ 110°, ukupne snage svjetljke ≥28,00 W. Kućište i optika od polikarbonata, čelični reflektor, kopče od nehrđajućeg čelika, servisni životni vijek ≥ 50.000h pri L75, temperaturni raspon </t>
    </r>
    <r>
      <rPr>
        <sz val="10"/>
        <rFont val="Calibri"/>
        <family val="2"/>
        <charset val="238"/>
      </rPr>
      <t>≤</t>
    </r>
    <r>
      <rPr>
        <sz val="10"/>
        <rFont val="Arial"/>
        <family val="2"/>
        <charset val="238"/>
      </rPr>
      <t xml:space="preserve"> -20°C do ≥ +40°C. Stupanj mehaničke zaštite IP65 IK08. Kompletno s montažnim priborom, oznake S12, tip kao WT120C G2 LED40S/840 PSU L1200</t>
    </r>
    <r>
      <rPr>
        <sz val="10"/>
        <rFont val="Arial"/>
        <family val="2"/>
        <charset val="238"/>
      </rPr>
      <t xml:space="preserve"> ili jednakovrijedan proizvod.</t>
    </r>
  </si>
  <si>
    <t>UKUPNO sa PDV-om</t>
  </si>
  <si>
    <t>Ponuditelj: ___________________________________________________________________________________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</si>
</sst>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n_-;\-* #,##0.00\ _k_n_-;_-* \-??\ _k_n_-;_-@_-"/>
  </numFmts>
  <fonts count="52" x14ac:knownFonts="1">
    <font>
      <sz val="10"/>
      <name val="Arial"/>
      <charset val="238"/>
    </font>
    <font>
      <sz val="10"/>
      <name val="Arial"/>
      <family val="2"/>
      <charset val="238"/>
    </font>
    <font>
      <b/>
      <sz val="12"/>
      <name val="Arial"/>
      <family val="2"/>
      <charset val="238"/>
    </font>
    <font>
      <sz val="8"/>
      <name val="Arial"/>
      <family val="2"/>
      <charset val="238"/>
    </font>
    <font>
      <sz val="9"/>
      <name val="Arial"/>
      <family val="2"/>
      <charset val="238"/>
    </font>
    <font>
      <b/>
      <sz val="11"/>
      <name val="Arial"/>
      <family val="2"/>
      <charset val="238"/>
    </font>
    <font>
      <b/>
      <sz val="12"/>
      <name val="Arial"/>
      <family val="2"/>
    </font>
    <font>
      <sz val="12"/>
      <name val="Arial"/>
      <family val="2"/>
    </font>
    <font>
      <sz val="10"/>
      <name val="Arial"/>
      <family val="2"/>
    </font>
    <font>
      <sz val="12"/>
      <color indexed="9"/>
      <name val="Arial"/>
      <family val="2"/>
    </font>
    <font>
      <sz val="10"/>
      <color indexed="9"/>
      <name val="Arial"/>
      <family val="2"/>
    </font>
    <font>
      <b/>
      <sz val="18"/>
      <name val="Arial"/>
      <family val="2"/>
      <charset val="238"/>
    </font>
    <font>
      <sz val="10"/>
      <name val="Arial"/>
      <family val="2"/>
      <charset val="238"/>
    </font>
    <font>
      <b/>
      <sz val="10"/>
      <name val="Arial"/>
      <family val="2"/>
      <charset val="238"/>
    </font>
    <font>
      <b/>
      <sz val="20"/>
      <name val="Arial"/>
      <family val="2"/>
      <charset val="238"/>
    </font>
    <font>
      <sz val="12"/>
      <name val="Arial"/>
      <family val="2"/>
      <charset val="238"/>
    </font>
    <font>
      <sz val="10"/>
      <name val="Helv"/>
    </font>
    <font>
      <b/>
      <sz val="10"/>
      <name val="Arial"/>
      <family val="2"/>
    </font>
    <font>
      <sz val="10"/>
      <color indexed="8"/>
      <name val="Arial"/>
      <family val="2"/>
    </font>
    <font>
      <sz val="9"/>
      <color indexed="8"/>
      <name val="Tahoma"/>
      <family val="2"/>
    </font>
    <font>
      <sz val="12"/>
      <color indexed="8"/>
      <name val="Arial"/>
      <family val="2"/>
    </font>
    <font>
      <b/>
      <sz val="11"/>
      <name val="Arial"/>
      <family val="2"/>
    </font>
    <font>
      <b/>
      <sz val="12"/>
      <name val="Times New Roman"/>
      <family val="1"/>
      <charset val="238"/>
    </font>
    <font>
      <sz val="12"/>
      <name val="Times New Roman"/>
      <family val="1"/>
      <charset val="238"/>
    </font>
    <font>
      <sz val="12"/>
      <color indexed="18"/>
      <name val="Times New Roman"/>
      <family val="1"/>
      <charset val="238"/>
    </font>
    <font>
      <sz val="10"/>
      <color rgb="FFFF0000"/>
      <name val="Arial"/>
      <family val="2"/>
    </font>
    <font>
      <sz val="12"/>
      <color indexed="18"/>
      <name val="Arial"/>
      <family val="2"/>
    </font>
    <font>
      <sz val="10"/>
      <color indexed="18"/>
      <name val="Arial"/>
      <family val="2"/>
      <charset val="238"/>
    </font>
    <font>
      <b/>
      <sz val="10"/>
      <color indexed="18"/>
      <name val="Arial"/>
      <family val="2"/>
      <charset val="238"/>
    </font>
    <font>
      <i/>
      <sz val="10"/>
      <name val="Arial"/>
      <family val="2"/>
      <charset val="238"/>
    </font>
    <font>
      <b/>
      <sz val="10"/>
      <color indexed="10"/>
      <name val="Arial"/>
      <family val="2"/>
      <charset val="238"/>
    </font>
    <font>
      <b/>
      <sz val="10"/>
      <color rgb="FFFF0000"/>
      <name val="Arial"/>
      <family val="2"/>
    </font>
    <font>
      <sz val="11"/>
      <name val="Arial"/>
      <family val="2"/>
      <charset val="238"/>
    </font>
    <font>
      <b/>
      <sz val="10"/>
      <name val="Arial CE"/>
      <charset val="238"/>
    </font>
    <font>
      <sz val="10"/>
      <name val="Arial CE"/>
      <charset val="238"/>
    </font>
    <font>
      <sz val="12"/>
      <name val="Arial CE"/>
      <charset val="238"/>
    </font>
    <font>
      <sz val="10"/>
      <name val="Arial CE"/>
      <family val="2"/>
      <charset val="238"/>
    </font>
    <font>
      <b/>
      <sz val="10"/>
      <name val="Calibri"/>
      <family val="2"/>
    </font>
    <font>
      <b/>
      <sz val="13"/>
      <name val="Arial"/>
      <family val="2"/>
    </font>
    <font>
      <sz val="10"/>
      <name val="Calibri"/>
      <family val="2"/>
    </font>
    <font>
      <sz val="10"/>
      <color rgb="FF000000"/>
      <name val="Arial"/>
      <family val="2"/>
      <charset val="238"/>
    </font>
    <font>
      <sz val="10"/>
      <color rgb="FFC9211E"/>
      <name val="Arial"/>
      <family val="2"/>
      <charset val="238"/>
    </font>
    <font>
      <sz val="9"/>
      <name val="Times New Roman"/>
      <family val="1"/>
      <charset val="238"/>
    </font>
    <font>
      <sz val="10"/>
      <name val="Times New Roman"/>
      <family val="1"/>
      <charset val="238"/>
    </font>
    <font>
      <sz val="10"/>
      <color indexed="18"/>
      <name val="Times New Roman"/>
      <family val="1"/>
      <charset val="238"/>
    </font>
    <font>
      <sz val="10"/>
      <color indexed="18"/>
      <name val="Arial"/>
      <family val="2"/>
    </font>
    <font>
      <vertAlign val="superscript"/>
      <sz val="10"/>
      <name val="Arial"/>
      <family val="2"/>
    </font>
    <font>
      <b/>
      <sz val="10"/>
      <color indexed="18"/>
      <name val="Arial"/>
      <family val="2"/>
    </font>
    <font>
      <i/>
      <sz val="10"/>
      <name val="Arial"/>
      <family val="2"/>
    </font>
    <font>
      <i/>
      <vertAlign val="superscript"/>
      <sz val="10"/>
      <name val="Arial"/>
      <family val="2"/>
    </font>
    <font>
      <sz val="10"/>
      <name val="Calibri"/>
      <family val="2"/>
      <charset val="238"/>
    </font>
    <font>
      <sz val="13"/>
      <name val="Arial"/>
      <family val="2"/>
      <charset val="238"/>
    </font>
  </fonts>
  <fills count="2">
    <fill>
      <patternFill patternType="none"/>
    </fill>
    <fill>
      <patternFill patternType="gray125"/>
    </fill>
  </fills>
  <borders count="11">
    <border>
      <left/>
      <right/>
      <top/>
      <bottom/>
      <diagonal/>
    </border>
    <border>
      <left/>
      <right/>
      <top style="thin">
        <color indexed="64"/>
      </top>
      <bottom style="thin">
        <color indexed="64"/>
      </bottom>
      <diagonal/>
    </border>
    <border>
      <left style="dotted">
        <color indexed="64"/>
      </left>
      <right/>
      <top/>
      <bottom/>
      <diagonal/>
    </border>
    <border>
      <left/>
      <right/>
      <top style="double">
        <color indexed="64"/>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bottom style="dotted">
        <color indexed="64"/>
      </bottom>
      <diagonal/>
    </border>
    <border>
      <left/>
      <right/>
      <top style="double">
        <color indexed="64"/>
      </top>
      <bottom/>
      <diagonal/>
    </border>
  </borders>
  <cellStyleXfs count="18">
    <xf numFmtId="0" fontId="0" fillId="0" borderId="0"/>
    <xf numFmtId="0" fontId="1" fillId="0" borderId="0"/>
    <xf numFmtId="0" fontId="1" fillId="0" borderId="0"/>
    <xf numFmtId="0" fontId="16" fillId="0" borderId="0"/>
    <xf numFmtId="0" fontId="1" fillId="0" borderId="0"/>
    <xf numFmtId="0" fontId="1" fillId="0" borderId="0"/>
    <xf numFmtId="0" fontId="1" fillId="0" borderId="0"/>
    <xf numFmtId="0" fontId="19" fillId="0" borderId="0">
      <alignment horizontal="left" wrapText="1" indent="1"/>
    </xf>
    <xf numFmtId="0" fontId="18" fillId="0" borderId="0"/>
    <xf numFmtId="4" fontId="20" fillId="0" borderId="0"/>
    <xf numFmtId="0" fontId="4" fillId="0" borderId="0">
      <alignment horizontal="justify"/>
    </xf>
    <xf numFmtId="0" fontId="32" fillId="0" borderId="0"/>
    <xf numFmtId="0" fontId="16" fillId="0" borderId="0"/>
    <xf numFmtId="0" fontId="35" fillId="0" borderId="0"/>
    <xf numFmtId="0" fontId="1" fillId="0" borderId="0"/>
    <xf numFmtId="0" fontId="1" fillId="0" borderId="0"/>
    <xf numFmtId="0" fontId="1" fillId="0" borderId="0"/>
    <xf numFmtId="0" fontId="8" fillId="0" borderId="0"/>
  </cellStyleXfs>
  <cellXfs count="307">
    <xf numFmtId="0" fontId="0" fillId="0" borderId="0" xfId="0"/>
    <xf numFmtId="0" fontId="2" fillId="0" borderId="0" xfId="2" applyFont="1"/>
    <xf numFmtId="0" fontId="3" fillId="0" borderId="0" xfId="2" applyFont="1"/>
    <xf numFmtId="0" fontId="4" fillId="0" borderId="0" xfId="2" applyFont="1"/>
    <xf numFmtId="0" fontId="7" fillId="0" borderId="0" xfId="0" applyFont="1"/>
    <xf numFmtId="0" fontId="6" fillId="0" borderId="0" xfId="0" applyFont="1"/>
    <xf numFmtId="0" fontId="8" fillId="0" borderId="0" xfId="0" applyFont="1" applyProtection="1">
      <protection locked="0" hidden="1"/>
    </xf>
    <xf numFmtId="0" fontId="8" fillId="0" borderId="0" xfId="0" applyFont="1"/>
    <xf numFmtId="49" fontId="7" fillId="0" borderId="0" xfId="0" applyNumberFormat="1" applyFont="1"/>
    <xf numFmtId="49" fontId="8" fillId="0" borderId="0" xfId="0" applyNumberFormat="1" applyFont="1"/>
    <xf numFmtId="49" fontId="6" fillId="0" borderId="0" xfId="0" applyNumberFormat="1" applyFont="1"/>
    <xf numFmtId="49" fontId="9" fillId="0" borderId="0" xfId="0" applyNumberFormat="1" applyFont="1"/>
    <xf numFmtId="49" fontId="9" fillId="0" borderId="0" xfId="0" applyNumberFormat="1" applyFont="1" applyAlignment="1">
      <alignment horizontal="centerContinuous"/>
    </xf>
    <xf numFmtId="49" fontId="10" fillId="0" borderId="0" xfId="0" applyNumberFormat="1" applyFont="1"/>
    <xf numFmtId="0" fontId="11" fillId="0" borderId="0" xfId="2" applyFont="1" applyAlignment="1">
      <alignment horizontal="center" vertical="center" wrapText="1"/>
    </xf>
    <xf numFmtId="0" fontId="5" fillId="0" borderId="0" xfId="2" applyFont="1"/>
    <xf numFmtId="0" fontId="12" fillId="0" borderId="0" xfId="2" applyFont="1"/>
    <xf numFmtId="0" fontId="13" fillId="0" borderId="0" xfId="2" applyFont="1"/>
    <xf numFmtId="0" fontId="12" fillId="0" borderId="0" xfId="1" applyFont="1"/>
    <xf numFmtId="0" fontId="2" fillId="0" borderId="0" xfId="2" applyFont="1" applyAlignment="1">
      <alignment horizontal="left"/>
    </xf>
    <xf numFmtId="0" fontId="2" fillId="0" borderId="0" xfId="2" applyFont="1" applyAlignment="1">
      <alignment horizontal="center"/>
    </xf>
    <xf numFmtId="0" fontId="2" fillId="0" borderId="0" xfId="2" applyFont="1" applyAlignment="1">
      <alignment horizontal="right"/>
    </xf>
    <xf numFmtId="0" fontId="12" fillId="0" borderId="0" xfId="2" applyFont="1" applyAlignment="1">
      <alignment horizontal="center"/>
    </xf>
    <xf numFmtId="49" fontId="8" fillId="0" borderId="0" xfId="0" applyNumberFormat="1" applyFont="1" applyAlignment="1">
      <alignment horizontal="left"/>
    </xf>
    <xf numFmtId="0" fontId="1" fillId="0" borderId="0" xfId="2"/>
    <xf numFmtId="49" fontId="6" fillId="0" borderId="0" xfId="0" applyNumberFormat="1" applyFont="1" applyAlignment="1" applyProtection="1">
      <alignment vertical="top"/>
      <protection locked="0"/>
    </xf>
    <xf numFmtId="49" fontId="17" fillId="0" borderId="7" xfId="0" applyNumberFormat="1" applyFont="1" applyBorder="1" applyAlignment="1" applyProtection="1">
      <alignment vertical="top"/>
      <protection locked="0"/>
    </xf>
    <xf numFmtId="49" fontId="17" fillId="0" borderId="0" xfId="0" applyNumberFormat="1" applyFont="1" applyAlignment="1" applyProtection="1">
      <alignment vertical="top"/>
      <protection locked="0"/>
    </xf>
    <xf numFmtId="0" fontId="23" fillId="0" borderId="0" xfId="0" applyFont="1"/>
    <xf numFmtId="0" fontId="22" fillId="0" borderId="0" xfId="0" applyFont="1"/>
    <xf numFmtId="4" fontId="22" fillId="0" borderId="0" xfId="0" applyNumberFormat="1" applyFont="1" applyAlignment="1" applyProtection="1">
      <alignment horizontal="center"/>
      <protection locked="0"/>
    </xf>
    <xf numFmtId="4" fontId="23" fillId="0" borderId="0" xfId="0" applyNumberFormat="1" applyFont="1"/>
    <xf numFmtId="4" fontId="24" fillId="0" borderId="0" xfId="0" applyNumberFormat="1" applyFont="1" applyProtection="1">
      <protection locked="0"/>
    </xf>
    <xf numFmtId="0" fontId="23" fillId="0" borderId="0" xfId="0" applyFont="1" applyAlignment="1" applyProtection="1">
      <alignment vertical="top" wrapText="1"/>
      <protection locked="0"/>
    </xf>
    <xf numFmtId="4" fontId="22" fillId="0" borderId="0" xfId="0" applyNumberFormat="1" applyFont="1"/>
    <xf numFmtId="0" fontId="23" fillId="0" borderId="0" xfId="0" applyFont="1" applyAlignment="1" applyProtection="1">
      <alignment horizontal="left" vertical="top"/>
      <protection locked="0"/>
    </xf>
    <xf numFmtId="0" fontId="23" fillId="0" borderId="0" xfId="0" applyFont="1" applyAlignment="1" applyProtection="1">
      <alignment horizontal="center"/>
      <protection locked="0"/>
    </xf>
    <xf numFmtId="0" fontId="25" fillId="0" borderId="0" xfId="0" applyFont="1"/>
    <xf numFmtId="0" fontId="7" fillId="0" borderId="0" xfId="0" applyFont="1" applyAlignment="1" applyProtection="1">
      <alignment horizontal="center"/>
      <protection locked="0"/>
    </xf>
    <xf numFmtId="0" fontId="7" fillId="0" borderId="0" xfId="0" applyFont="1" applyAlignment="1" applyProtection="1">
      <alignment horizontal="left" vertical="top"/>
      <protection locked="0"/>
    </xf>
    <xf numFmtId="0" fontId="7" fillId="0" borderId="0" xfId="0" applyFont="1" applyAlignment="1" applyProtection="1">
      <alignment vertical="top" wrapText="1"/>
      <protection locked="0"/>
    </xf>
    <xf numFmtId="4" fontId="6" fillId="0" borderId="0" xfId="0" applyNumberFormat="1" applyFont="1"/>
    <xf numFmtId="0" fontId="26" fillId="0" borderId="0" xfId="0" applyFont="1" applyProtection="1">
      <protection locked="0"/>
    </xf>
    <xf numFmtId="4" fontId="17" fillId="0" borderId="1" xfId="0" applyNumberFormat="1" applyFont="1" applyBorder="1" applyAlignment="1">
      <alignment horizontal="center" vertical="center" wrapText="1"/>
    </xf>
    <xf numFmtId="4" fontId="17" fillId="0" borderId="1" xfId="0" applyNumberFormat="1" applyFont="1" applyBorder="1" applyAlignment="1">
      <alignment horizontal="center" vertical="center"/>
    </xf>
    <xf numFmtId="4" fontId="13" fillId="0" borderId="0" xfId="0" applyNumberFormat="1" applyFont="1" applyAlignment="1">
      <alignment horizontal="center"/>
    </xf>
    <xf numFmtId="0" fontId="13" fillId="0" borderId="0" xfId="0" applyFont="1"/>
    <xf numFmtId="0" fontId="1" fillId="0" borderId="0" xfId="0" applyFont="1" applyAlignment="1" applyProtection="1">
      <alignment horizontal="center"/>
      <protection locked="0"/>
    </xf>
    <xf numFmtId="4" fontId="1" fillId="0" borderId="0" xfId="0" applyNumberFormat="1" applyFont="1"/>
    <xf numFmtId="0" fontId="1" fillId="0" borderId="0" xfId="0" applyFont="1"/>
    <xf numFmtId="0" fontId="1" fillId="0" borderId="0" xfId="0" applyFont="1" applyAlignment="1" applyProtection="1">
      <alignment horizontal="left" vertical="top"/>
      <protection locked="0"/>
    </xf>
    <xf numFmtId="0" fontId="1" fillId="0" borderId="0" xfId="0" applyFont="1" applyAlignment="1" applyProtection="1">
      <alignment vertical="top" wrapText="1"/>
      <protection locked="0"/>
    </xf>
    <xf numFmtId="4" fontId="13" fillId="0" borderId="1" xfId="0" applyNumberFormat="1" applyFont="1" applyBorder="1"/>
    <xf numFmtId="4" fontId="13" fillId="0" borderId="0" xfId="0" applyNumberFormat="1" applyFont="1"/>
    <xf numFmtId="4" fontId="13" fillId="0" borderId="3" xfId="0" applyNumberFormat="1" applyFont="1" applyBorder="1"/>
    <xf numFmtId="0" fontId="1" fillId="0" borderId="0" xfId="0" applyFont="1" applyAlignment="1">
      <alignment horizontal="center"/>
    </xf>
    <xf numFmtId="0" fontId="13" fillId="0" borderId="0" xfId="5" applyFont="1" applyAlignment="1">
      <alignment horizontal="left" vertical="top" wrapText="1"/>
    </xf>
    <xf numFmtId="0" fontId="13" fillId="0" borderId="0" xfId="5" applyFont="1" applyAlignment="1">
      <alignment horizontal="right" wrapText="1"/>
    </xf>
    <xf numFmtId="4" fontId="13" fillId="0" borderId="0" xfId="5" applyNumberFormat="1" applyFont="1" applyAlignment="1">
      <alignment horizontal="right" wrapText="1"/>
    </xf>
    <xf numFmtId="0" fontId="13" fillId="0" borderId="0" xfId="5" applyFont="1" applyAlignment="1">
      <alignment horizontal="justify" vertical="top" wrapText="1"/>
    </xf>
    <xf numFmtId="4" fontId="30" fillId="0" borderId="0" xfId="5" applyNumberFormat="1" applyFont="1" applyAlignment="1">
      <alignment horizontal="justify" wrapText="1"/>
    </xf>
    <xf numFmtId="0" fontId="1" fillId="0" borderId="0" xfId="0" applyFont="1" applyAlignment="1">
      <alignment horizontal="left" vertical="center" wrapText="1"/>
    </xf>
    <xf numFmtId="0" fontId="13" fillId="0" borderId="1" xfId="0" applyFont="1" applyBorder="1"/>
    <xf numFmtId="4" fontId="13" fillId="0" borderId="7" xfId="0" applyNumberFormat="1" applyFont="1" applyBorder="1"/>
    <xf numFmtId="0" fontId="13" fillId="0" borderId="3" xfId="0" applyFont="1" applyBorder="1"/>
    <xf numFmtId="0" fontId="27" fillId="0" borderId="0" xfId="0" applyFont="1" applyProtection="1">
      <protection locked="0"/>
    </xf>
    <xf numFmtId="0" fontId="1" fillId="0" borderId="0" xfId="0" applyFont="1" applyAlignment="1">
      <alignment horizontal="left" vertical="top"/>
    </xf>
    <xf numFmtId="4" fontId="17" fillId="0" borderId="0" xfId="0" applyNumberFormat="1" applyFont="1"/>
    <xf numFmtId="4" fontId="8" fillId="0" borderId="0" xfId="0" applyNumberFormat="1" applyFont="1"/>
    <xf numFmtId="4" fontId="17" fillId="0" borderId="1" xfId="0" applyNumberFormat="1" applyFont="1" applyBorder="1"/>
    <xf numFmtId="0" fontId="25" fillId="0" borderId="0" xfId="5" applyFont="1" applyAlignment="1">
      <alignment horizontal="left" vertical="top"/>
    </xf>
    <xf numFmtId="4" fontId="25" fillId="0" borderId="0" xfId="5" applyNumberFormat="1" applyFont="1"/>
    <xf numFmtId="0" fontId="25" fillId="0" borderId="0" xfId="5" applyFont="1"/>
    <xf numFmtId="4" fontId="25" fillId="0" borderId="0" xfId="5" applyNumberFormat="1" applyFont="1" applyAlignment="1">
      <alignment horizontal="right"/>
    </xf>
    <xf numFmtId="0" fontId="25" fillId="0" borderId="0" xfId="5" applyFont="1" applyAlignment="1">
      <alignment vertical="top"/>
    </xf>
    <xf numFmtId="0" fontId="31" fillId="0" borderId="4" xfId="5" applyFont="1" applyBorder="1" applyAlignment="1">
      <alignment horizontal="justify" vertical="top" wrapText="1"/>
    </xf>
    <xf numFmtId="0" fontId="31" fillId="0" borderId="4" xfId="5" applyFont="1" applyBorder="1" applyAlignment="1">
      <alignment horizontal="left" vertical="top" wrapText="1"/>
    </xf>
    <xf numFmtId="0" fontId="31" fillId="0" borderId="4" xfId="5" applyFont="1" applyBorder="1" applyAlignment="1">
      <alignment horizontal="right" wrapText="1"/>
    </xf>
    <xf numFmtId="4" fontId="31" fillId="0" borderId="4" xfId="5" applyNumberFormat="1" applyFont="1" applyBorder="1" applyAlignment="1">
      <alignment horizontal="right" wrapText="1"/>
    </xf>
    <xf numFmtId="4" fontId="31" fillId="0" borderId="4" xfId="5" applyNumberFormat="1" applyFont="1" applyBorder="1" applyAlignment="1">
      <alignment horizontal="justify" wrapText="1"/>
    </xf>
    <xf numFmtId="0" fontId="17" fillId="0" borderId="0" xfId="0" applyFont="1"/>
    <xf numFmtId="4" fontId="17" fillId="0" borderId="3" xfId="0" applyNumberFormat="1" applyFont="1" applyBorder="1"/>
    <xf numFmtId="0" fontId="8" fillId="0" borderId="0" xfId="0" applyFont="1" applyAlignment="1">
      <alignment vertical="top" wrapText="1"/>
    </xf>
    <xf numFmtId="0" fontId="8" fillId="0" borderId="0" xfId="0" applyFont="1" applyAlignment="1">
      <alignment wrapText="1"/>
    </xf>
    <xf numFmtId="0" fontId="0" fillId="0" borderId="0" xfId="0" applyAlignment="1">
      <alignment vertical="top" wrapText="1"/>
    </xf>
    <xf numFmtId="0" fontId="17" fillId="0" borderId="0" xfId="5" applyFont="1" applyAlignment="1">
      <alignment vertical="top"/>
    </xf>
    <xf numFmtId="0" fontId="17" fillId="0" borderId="0" xfId="5" applyFont="1" applyAlignment="1">
      <alignment horizontal="left" vertical="top" wrapText="1"/>
    </xf>
    <xf numFmtId="0" fontId="17" fillId="0" borderId="0" xfId="5" applyFont="1" applyAlignment="1">
      <alignment horizontal="right" wrapText="1"/>
    </xf>
    <xf numFmtId="4" fontId="17" fillId="0" borderId="0" xfId="5" applyNumberFormat="1" applyFont="1" applyAlignment="1">
      <alignment horizontal="right" wrapText="1"/>
    </xf>
    <xf numFmtId="4" fontId="17" fillId="0" borderId="0" xfId="5" applyNumberFormat="1" applyFont="1" applyAlignment="1">
      <alignment horizontal="justify" wrapText="1"/>
    </xf>
    <xf numFmtId="0" fontId="8" fillId="0" borderId="0" xfId="5" applyFont="1" applyAlignment="1">
      <alignment horizontal="justify" vertical="top" wrapText="1"/>
    </xf>
    <xf numFmtId="0" fontId="8" fillId="0" borderId="0" xfId="5" applyFont="1" applyAlignment="1">
      <alignment horizontal="left" vertical="top" wrapText="1"/>
    </xf>
    <xf numFmtId="0" fontId="8" fillId="0" borderId="0" xfId="5" applyFont="1" applyAlignment="1">
      <alignment horizontal="right" wrapText="1"/>
    </xf>
    <xf numFmtId="4" fontId="8" fillId="0" borderId="0" xfId="5" applyNumberFormat="1" applyFont="1" applyAlignment="1">
      <alignment horizontal="right" wrapText="1"/>
    </xf>
    <xf numFmtId="4" fontId="8" fillId="0" borderId="0" xfId="5" applyNumberFormat="1" applyFont="1" applyAlignment="1">
      <alignment horizontal="justify" wrapText="1"/>
    </xf>
    <xf numFmtId="0" fontId="8" fillId="0" borderId="0" xfId="5" applyFont="1" applyAlignment="1">
      <alignment horizontal="left" wrapText="1"/>
    </xf>
    <xf numFmtId="4" fontId="8" fillId="0" borderId="0" xfId="5" applyNumberFormat="1" applyFont="1" applyAlignment="1">
      <alignment horizontal="right" vertical="top" wrapText="1"/>
    </xf>
    <xf numFmtId="0" fontId="8" fillId="0" borderId="0" xfId="5" applyFont="1" applyAlignment="1">
      <alignment horizontal="left" vertical="top"/>
    </xf>
    <xf numFmtId="4" fontId="8" fillId="0" borderId="0" xfId="5" applyNumberFormat="1" applyFont="1"/>
    <xf numFmtId="0" fontId="8" fillId="0" borderId="0" xfId="5" applyFont="1"/>
    <xf numFmtId="4" fontId="8" fillId="0" borderId="0" xfId="5" applyNumberFormat="1" applyFont="1" applyAlignment="1">
      <alignment horizontal="right"/>
    </xf>
    <xf numFmtId="0" fontId="17" fillId="0" borderId="1" xfId="5" applyFont="1" applyBorder="1" applyAlignment="1">
      <alignment vertical="top"/>
    </xf>
    <xf numFmtId="0" fontId="17" fillId="0" borderId="1" xfId="5" applyFont="1" applyBorder="1" applyAlignment="1">
      <alignment horizontal="left" vertical="top" wrapText="1"/>
    </xf>
    <xf numFmtId="0" fontId="17" fillId="0" borderId="1" xfId="5" applyFont="1" applyBorder="1" applyAlignment="1">
      <alignment horizontal="right" wrapText="1"/>
    </xf>
    <xf numFmtId="4" fontId="17" fillId="0" borderId="1" xfId="5" applyNumberFormat="1" applyFont="1" applyBorder="1" applyAlignment="1">
      <alignment horizontal="right" wrapText="1"/>
    </xf>
    <xf numFmtId="4" fontId="17" fillId="0" borderId="1" xfId="5" applyNumberFormat="1" applyFont="1" applyBorder="1" applyAlignment="1">
      <alignment horizontal="justify" wrapText="1"/>
    </xf>
    <xf numFmtId="0" fontId="17" fillId="0" borderId="0" xfId="5" applyFont="1" applyAlignment="1">
      <alignment horizontal="justify" vertical="top" wrapText="1"/>
    </xf>
    <xf numFmtId="0" fontId="8" fillId="0" borderId="0" xfId="5" applyFont="1" applyAlignment="1">
      <alignment vertical="top"/>
    </xf>
    <xf numFmtId="4" fontId="17" fillId="0" borderId="1" xfId="5" applyNumberFormat="1" applyFont="1" applyBorder="1" applyAlignment="1">
      <alignment horizontal="right"/>
    </xf>
    <xf numFmtId="0" fontId="17" fillId="0" borderId="1" xfId="5" applyFont="1" applyBorder="1" applyAlignment="1">
      <alignment horizontal="left" vertical="center"/>
    </xf>
    <xf numFmtId="0" fontId="17" fillId="0" borderId="1" xfId="5" applyFont="1" applyBorder="1" applyAlignment="1">
      <alignment horizontal="justify" vertical="top" wrapText="1"/>
    </xf>
    <xf numFmtId="0" fontId="17" fillId="0" borderId="1" xfId="5" applyFont="1" applyBorder="1" applyAlignment="1">
      <alignment horizontal="left" vertical="top"/>
    </xf>
    <xf numFmtId="4" fontId="17" fillId="0" borderId="1" xfId="5" applyNumberFormat="1" applyFont="1" applyBorder="1"/>
    <xf numFmtId="0" fontId="17" fillId="0" borderId="4" xfId="5" applyFont="1" applyBorder="1" applyAlignment="1">
      <alignment horizontal="justify" vertical="top" wrapText="1"/>
    </xf>
    <xf numFmtId="0" fontId="17" fillId="0" borderId="4" xfId="5" applyFont="1" applyBorder="1" applyAlignment="1">
      <alignment horizontal="left" vertical="top" wrapText="1"/>
    </xf>
    <xf numFmtId="0" fontId="17" fillId="0" borderId="4" xfId="5" applyFont="1" applyBorder="1" applyAlignment="1">
      <alignment horizontal="right" wrapText="1"/>
    </xf>
    <xf numFmtId="4" fontId="17" fillId="0" borderId="4" xfId="5" applyNumberFormat="1" applyFont="1" applyBorder="1" applyAlignment="1">
      <alignment horizontal="right" wrapText="1"/>
    </xf>
    <xf numFmtId="4" fontId="17" fillId="0" borderId="4" xfId="5" applyNumberFormat="1" applyFont="1" applyBorder="1" applyAlignment="1">
      <alignment horizontal="justify" wrapText="1"/>
    </xf>
    <xf numFmtId="0" fontId="17" fillId="0" borderId="3" xfId="5" applyFont="1" applyBorder="1" applyAlignment="1">
      <alignment horizontal="justify" vertical="top" wrapText="1"/>
    </xf>
    <xf numFmtId="0" fontId="17" fillId="0" borderId="3" xfId="5" applyFont="1" applyBorder="1" applyAlignment="1">
      <alignment horizontal="left" vertical="top" wrapText="1"/>
    </xf>
    <xf numFmtId="0" fontId="17" fillId="0" borderId="3" xfId="5" applyFont="1" applyBorder="1" applyAlignment="1">
      <alignment horizontal="right" wrapText="1"/>
    </xf>
    <xf numFmtId="4" fontId="17" fillId="0" borderId="3" xfId="5" applyNumberFormat="1" applyFont="1" applyBorder="1" applyAlignment="1">
      <alignment horizontal="right" wrapText="1"/>
    </xf>
    <xf numFmtId="4" fontId="17" fillId="0" borderId="3" xfId="5" applyNumberFormat="1" applyFont="1" applyBorder="1" applyAlignment="1">
      <alignment horizontal="justify" wrapText="1"/>
    </xf>
    <xf numFmtId="0" fontId="17" fillId="0" borderId="1" xfId="0" applyFont="1" applyBorder="1" applyAlignment="1">
      <alignment horizontal="center" vertical="center" wrapText="1"/>
    </xf>
    <xf numFmtId="0" fontId="13" fillId="0" borderId="0" xfId="0" applyFont="1" applyAlignment="1">
      <alignment horizontal="left" vertical="top"/>
    </xf>
    <xf numFmtId="0" fontId="13" fillId="0" borderId="0" xfId="0" applyFont="1" applyAlignment="1">
      <alignment vertical="top" wrapText="1"/>
    </xf>
    <xf numFmtId="0" fontId="13" fillId="0" borderId="0" xfId="0" applyFont="1" applyAlignment="1">
      <alignment horizontal="center"/>
    </xf>
    <xf numFmtId="0" fontId="13" fillId="0" borderId="0" xfId="0" quotePrefix="1" applyFont="1" applyAlignment="1">
      <alignment horizontal="left" vertical="top" wrapText="1"/>
    </xf>
    <xf numFmtId="0" fontId="1" fillId="0" borderId="0" xfId="0" quotePrefix="1" applyFont="1" applyAlignment="1">
      <alignment horizontal="left" vertical="top" wrapText="1"/>
    </xf>
    <xf numFmtId="0" fontId="13" fillId="0" borderId="0" xfId="0" applyFont="1" applyAlignment="1">
      <alignment vertical="top"/>
    </xf>
    <xf numFmtId="0" fontId="1" fillId="0" borderId="0" xfId="0" applyFont="1" applyAlignment="1">
      <alignment vertical="top" wrapText="1"/>
    </xf>
    <xf numFmtId="0" fontId="1" fillId="0" borderId="0" xfId="0" applyFont="1" applyAlignment="1">
      <alignment horizontal="left" vertical="top" wrapText="1"/>
    </xf>
    <xf numFmtId="0" fontId="1" fillId="0" borderId="0" xfId="0" quotePrefix="1" applyFont="1" applyAlignment="1">
      <alignment horizontal="left" vertical="top"/>
    </xf>
    <xf numFmtId="0" fontId="13" fillId="0" borderId="1" xfId="0" applyFont="1" applyBorder="1" applyAlignment="1">
      <alignment horizontal="left" vertical="top"/>
    </xf>
    <xf numFmtId="0" fontId="13" fillId="0" borderId="1" xfId="0" quotePrefix="1" applyFont="1" applyBorder="1" applyAlignment="1">
      <alignment horizontal="left" vertical="top"/>
    </xf>
    <xf numFmtId="0" fontId="13" fillId="0" borderId="1" xfId="0" applyFont="1" applyBorder="1" applyAlignment="1">
      <alignment horizontal="center"/>
    </xf>
    <xf numFmtId="0" fontId="29" fillId="0" borderId="0" xfId="0" applyFont="1" applyAlignment="1">
      <alignment vertical="top" wrapText="1"/>
    </xf>
    <xf numFmtId="4" fontId="27" fillId="0" borderId="0" xfId="0" applyNumberFormat="1" applyFont="1"/>
    <xf numFmtId="0" fontId="17" fillId="0" borderId="0" xfId="0" applyFont="1" applyAlignment="1">
      <alignment horizontal="left" vertical="top"/>
    </xf>
    <xf numFmtId="0" fontId="17" fillId="0" borderId="0" xfId="0" applyFont="1" applyAlignment="1">
      <alignment vertical="top" wrapText="1"/>
    </xf>
    <xf numFmtId="0" fontId="17" fillId="0" borderId="0" xfId="0" applyFont="1" applyAlignment="1">
      <alignment horizontal="center"/>
    </xf>
    <xf numFmtId="0" fontId="8" fillId="0" borderId="0" xfId="0" quotePrefix="1" applyFont="1" applyAlignment="1">
      <alignment horizontal="left" vertical="top"/>
    </xf>
    <xf numFmtId="0" fontId="8" fillId="0" borderId="0" xfId="0" applyFont="1" applyAlignment="1">
      <alignment horizontal="center"/>
    </xf>
    <xf numFmtId="0" fontId="8" fillId="0" borderId="0" xfId="0" applyFont="1" applyAlignment="1">
      <alignment horizontal="left" vertical="top"/>
    </xf>
    <xf numFmtId="0" fontId="8" fillId="0" borderId="0" xfId="0" quotePrefix="1" applyFont="1" applyAlignment="1">
      <alignment horizontal="left" vertical="top" wrapText="1"/>
    </xf>
    <xf numFmtId="0" fontId="17" fillId="0" borderId="1" xfId="0" applyFont="1" applyBorder="1" applyAlignment="1">
      <alignment horizontal="left" vertical="top"/>
    </xf>
    <xf numFmtId="0" fontId="17" fillId="0" borderId="1" xfId="0" applyFont="1" applyBorder="1" applyAlignment="1">
      <alignment vertical="top"/>
    </xf>
    <xf numFmtId="0" fontId="17" fillId="0" borderId="1" xfId="0" applyFont="1" applyBorder="1" applyAlignment="1">
      <alignment horizontal="center"/>
    </xf>
    <xf numFmtId="0" fontId="17" fillId="0" borderId="0" xfId="0" quotePrefix="1" applyFont="1" applyAlignment="1">
      <alignment horizontal="left" vertical="top"/>
    </xf>
    <xf numFmtId="0" fontId="17" fillId="0" borderId="3" xfId="0" applyFont="1" applyBorder="1" applyAlignment="1">
      <alignment horizontal="left" vertical="top"/>
    </xf>
    <xf numFmtId="0" fontId="17" fillId="0" borderId="3" xfId="0" applyFont="1" applyBorder="1" applyAlignment="1">
      <alignment vertical="top"/>
    </xf>
    <xf numFmtId="0" fontId="17" fillId="0" borderId="3" xfId="0" applyFont="1" applyBorder="1" applyAlignment="1">
      <alignment horizontal="center"/>
    </xf>
    <xf numFmtId="0" fontId="17" fillId="0" borderId="1" xfId="0" applyFont="1" applyBorder="1" applyAlignment="1">
      <alignment vertical="top" wrapText="1"/>
    </xf>
    <xf numFmtId="0" fontId="17" fillId="0" borderId="0" xfId="0" applyFont="1" applyAlignment="1">
      <alignment vertical="top"/>
    </xf>
    <xf numFmtId="0" fontId="13" fillId="0" borderId="1" xfId="0" applyFont="1" applyBorder="1" applyAlignment="1">
      <alignment vertical="top"/>
    </xf>
    <xf numFmtId="0" fontId="13" fillId="0" borderId="3" xfId="0" applyFont="1" applyBorder="1" applyAlignment="1">
      <alignment vertical="top"/>
    </xf>
    <xf numFmtId="0" fontId="13" fillId="0" borderId="3" xfId="0" applyFont="1" applyBorder="1" applyAlignment="1">
      <alignment horizontal="center"/>
    </xf>
    <xf numFmtId="0" fontId="28" fillId="0" borderId="0" xfId="0" applyFont="1"/>
    <xf numFmtId="0" fontId="28" fillId="0" borderId="1" xfId="0" applyFont="1" applyBorder="1"/>
    <xf numFmtId="0" fontId="13" fillId="0" borderId="4" xfId="0" applyFont="1" applyBorder="1" applyAlignment="1">
      <alignment vertical="top"/>
    </xf>
    <xf numFmtId="0" fontId="13" fillId="0" borderId="3" xfId="0" quotePrefix="1" applyFont="1" applyBorder="1" applyAlignment="1">
      <alignment horizontal="left" vertical="top"/>
    </xf>
    <xf numFmtId="0" fontId="28" fillId="0" borderId="3" xfId="0" applyFont="1" applyBorder="1"/>
    <xf numFmtId="0" fontId="27" fillId="0" borderId="0" xfId="0" applyFont="1"/>
    <xf numFmtId="49" fontId="7" fillId="0" borderId="0" xfId="0" applyNumberFormat="1" applyFont="1" applyAlignment="1">
      <alignment horizontal="left"/>
    </xf>
    <xf numFmtId="49" fontId="6" fillId="0" borderId="0" xfId="0" applyNumberFormat="1" applyFont="1" applyAlignment="1">
      <alignment horizontal="centerContinuous"/>
    </xf>
    <xf numFmtId="0" fontId="7" fillId="0" borderId="0" xfId="0" applyFont="1" applyAlignment="1">
      <alignment horizontal="centerContinuous"/>
    </xf>
    <xf numFmtId="49" fontId="7" fillId="0" borderId="0" xfId="0" applyNumberFormat="1" applyFont="1" applyAlignment="1">
      <alignment horizontal="centerContinuous"/>
    </xf>
    <xf numFmtId="49" fontId="6" fillId="0" borderId="0" xfId="0" applyNumberFormat="1" applyFont="1" applyAlignment="1">
      <alignment horizontal="left"/>
    </xf>
    <xf numFmtId="49" fontId="6" fillId="0" borderId="0" xfId="0" applyNumberFormat="1" applyFont="1" applyAlignment="1">
      <alignment horizontal="center" vertical="center"/>
    </xf>
    <xf numFmtId="49" fontId="7" fillId="0" borderId="0" xfId="0" applyNumberFormat="1" applyFont="1" applyAlignment="1">
      <alignment horizontal="center" vertical="center"/>
    </xf>
    <xf numFmtId="49" fontId="7" fillId="0" borderId="0" xfId="0" quotePrefix="1" applyNumberFormat="1" applyFont="1" applyAlignment="1">
      <alignment horizontal="center" vertical="center"/>
    </xf>
    <xf numFmtId="49" fontId="6" fillId="0" borderId="0" xfId="0" quotePrefix="1" applyNumberFormat="1" applyFont="1" applyAlignment="1">
      <alignment horizontal="center" vertical="center"/>
    </xf>
    <xf numFmtId="0" fontId="6" fillId="0" borderId="0" xfId="2" applyFont="1"/>
    <xf numFmtId="0" fontId="7" fillId="0" borderId="0" xfId="2" applyFont="1"/>
    <xf numFmtId="0" fontId="32" fillId="0" borderId="0" xfId="11"/>
    <xf numFmtId="0" fontId="21" fillId="0" borderId="0" xfId="11" applyFont="1"/>
    <xf numFmtId="0" fontId="8" fillId="0" borderId="0" xfId="11" applyFont="1" applyAlignment="1">
      <alignment horizontal="left" vertical="center" wrapText="1"/>
    </xf>
    <xf numFmtId="0" fontId="8" fillId="0" borderId="0" xfId="11" applyFont="1" applyAlignment="1">
      <alignment horizontal="justify"/>
    </xf>
    <xf numFmtId="0" fontId="8" fillId="0" borderId="0" xfId="11" applyFont="1" applyAlignment="1">
      <alignment horizontal="justify" wrapText="1"/>
    </xf>
    <xf numFmtId="0" fontId="1" fillId="0" borderId="0" xfId="11" applyFont="1" applyAlignment="1">
      <alignment horizontal="justify"/>
    </xf>
    <xf numFmtId="0" fontId="33" fillId="0" borderId="8" xfId="11" applyFont="1" applyBorder="1" applyAlignment="1">
      <alignment horizontal="justify" vertical="top" wrapText="1"/>
    </xf>
    <xf numFmtId="0" fontId="33" fillId="0" borderId="0" xfId="11" applyFont="1" applyAlignment="1">
      <alignment horizontal="justify" vertical="top" wrapText="1"/>
    </xf>
    <xf numFmtId="0" fontId="34" fillId="0" borderId="0" xfId="11" applyFont="1" applyAlignment="1">
      <alignment horizontal="justify" vertical="top" wrapText="1"/>
    </xf>
    <xf numFmtId="0" fontId="1" fillId="0" borderId="0" xfId="11" applyFont="1"/>
    <xf numFmtId="0" fontId="8" fillId="0" borderId="0" xfId="11" quotePrefix="1" applyFont="1" applyAlignment="1">
      <alignment horizontal="justify"/>
    </xf>
    <xf numFmtId="0" fontId="1" fillId="0" borderId="0" xfId="11" applyFont="1" applyAlignment="1">
      <alignment horizontal="justify" vertical="top" wrapText="1"/>
    </xf>
    <xf numFmtId="0" fontId="1" fillId="0" borderId="0" xfId="0" applyFont="1" applyAlignment="1">
      <alignment horizontal="justify" vertical="top" wrapText="1"/>
    </xf>
    <xf numFmtId="0" fontId="8" fillId="0" borderId="0" xfId="12" applyFont="1" applyAlignment="1">
      <alignment horizontal="justify" vertical="top" wrapText="1"/>
    </xf>
    <xf numFmtId="0" fontId="8" fillId="0" borderId="0" xfId="13" applyFont="1" applyAlignment="1">
      <alignment horizontal="justify" vertical="top" wrapText="1"/>
    </xf>
    <xf numFmtId="0" fontId="1" fillId="0" borderId="0" xfId="13" applyFont="1" applyAlignment="1">
      <alignment horizontal="justify" vertical="top" wrapText="1"/>
    </xf>
    <xf numFmtId="0" fontId="1" fillId="0" borderId="0" xfId="11" applyFont="1" applyAlignment="1">
      <alignment wrapText="1"/>
    </xf>
    <xf numFmtId="0" fontId="1" fillId="0" borderId="0" xfId="11" applyFont="1" applyAlignment="1">
      <alignment vertical="top" wrapText="1"/>
    </xf>
    <xf numFmtId="0" fontId="1" fillId="0" borderId="0" xfId="13" quotePrefix="1" applyFont="1" applyAlignment="1">
      <alignment horizontal="justify" vertical="top" wrapText="1"/>
    </xf>
    <xf numFmtId="0" fontId="36" fillId="0" borderId="0" xfId="11" applyFont="1" applyAlignment="1">
      <alignment horizontal="justify" vertical="top" wrapText="1"/>
    </xf>
    <xf numFmtId="0" fontId="13" fillId="0" borderId="8" xfId="11" applyFont="1" applyBorder="1" applyAlignment="1">
      <alignment horizontal="justify" vertical="top" wrapText="1"/>
    </xf>
    <xf numFmtId="0" fontId="1" fillId="0" borderId="0" xfId="11" applyFont="1" applyAlignment="1">
      <alignment horizontal="left" vertical="top" wrapText="1"/>
    </xf>
    <xf numFmtId="0" fontId="1" fillId="0" borderId="0" xfId="11" quotePrefix="1" applyFont="1" applyAlignment="1">
      <alignment horizontal="justify" vertical="top" wrapText="1"/>
    </xf>
    <xf numFmtId="0" fontId="15" fillId="0" borderId="0" xfId="2" applyFont="1"/>
    <xf numFmtId="0" fontId="39" fillId="0" borderId="0" xfId="2" applyFont="1"/>
    <xf numFmtId="0" fontId="13" fillId="0" borderId="0" xfId="11" applyFont="1" applyAlignment="1">
      <alignment horizontal="justify" vertical="top" wrapText="1"/>
    </xf>
    <xf numFmtId="49" fontId="0" fillId="0" borderId="0" xfId="5" applyNumberFormat="1" applyFont="1" applyAlignment="1">
      <alignment vertical="top" wrapText="1"/>
    </xf>
    <xf numFmtId="164" fontId="0" fillId="0" borderId="0" xfId="14" applyNumberFormat="1" applyFont="1" applyAlignment="1">
      <alignment vertical="top" wrapText="1"/>
    </xf>
    <xf numFmtId="164" fontId="0" fillId="0" borderId="0" xfId="14" applyNumberFormat="1" applyFont="1" applyAlignment="1">
      <alignment horizontal="left" vertical="top" wrapText="1"/>
    </xf>
    <xf numFmtId="0" fontId="0" fillId="0" borderId="0" xfId="14" applyFont="1" applyAlignment="1">
      <alignment horizontal="right" wrapText="1"/>
    </xf>
    <xf numFmtId="2" fontId="40" fillId="0" borderId="0" xfId="14" applyNumberFormat="1" applyFont="1" applyAlignment="1">
      <alignment horizontal="right" wrapText="1"/>
    </xf>
    <xf numFmtId="4" fontId="40" fillId="0" borderId="0" xfId="14" applyNumberFormat="1" applyFont="1" applyAlignment="1">
      <alignment horizontal="right" wrapText="1"/>
    </xf>
    <xf numFmtId="0" fontId="0" fillId="0" borderId="0" xfId="14" applyFont="1" applyAlignment="1">
      <alignment horizontal="left" vertical="top"/>
    </xf>
    <xf numFmtId="0" fontId="0" fillId="0" borderId="0" xfId="14" applyFont="1" applyAlignment="1">
      <alignment horizontal="left" vertical="top" wrapText="1"/>
    </xf>
    <xf numFmtId="0" fontId="8" fillId="0" borderId="0" xfId="14" applyFont="1" applyAlignment="1">
      <alignment horizontal="left" vertical="top"/>
    </xf>
    <xf numFmtId="0" fontId="1" fillId="0" borderId="0" xfId="14" applyAlignment="1">
      <alignment horizontal="left" vertical="top"/>
    </xf>
    <xf numFmtId="0" fontId="1" fillId="0" borderId="0" xfId="14" applyAlignment="1">
      <alignment horizontal="left" vertical="top" wrapText="1"/>
    </xf>
    <xf numFmtId="0" fontId="1" fillId="0" borderId="0" xfId="14" applyAlignment="1">
      <alignment horizontal="right" wrapText="1"/>
    </xf>
    <xf numFmtId="0" fontId="0" fillId="0" borderId="0" xfId="14" applyFont="1" applyAlignment="1">
      <alignment horizontal="left" wrapText="1"/>
    </xf>
    <xf numFmtId="0" fontId="1" fillId="0" borderId="0" xfId="14" applyAlignment="1">
      <alignment horizontal="right"/>
    </xf>
    <xf numFmtId="0" fontId="0" fillId="0" borderId="0" xfId="14" applyFont="1" applyAlignment="1">
      <alignment horizontal="right"/>
    </xf>
    <xf numFmtId="1" fontId="1" fillId="0" borderId="0" xfId="5" applyNumberFormat="1" applyAlignment="1">
      <alignment horizontal="left" vertical="top"/>
    </xf>
    <xf numFmtId="0" fontId="1" fillId="0" borderId="0" xfId="5" applyAlignment="1">
      <alignment horizontal="left" vertical="top" wrapText="1"/>
    </xf>
    <xf numFmtId="0" fontId="1" fillId="0" borderId="0" xfId="5" applyAlignment="1">
      <alignment horizontal="right"/>
    </xf>
    <xf numFmtId="2" fontId="1" fillId="0" borderId="0" xfId="5" applyNumberFormat="1" applyAlignment="1">
      <alignment horizontal="right" wrapText="1"/>
    </xf>
    <xf numFmtId="0" fontId="1" fillId="0" borderId="0" xfId="5"/>
    <xf numFmtId="0" fontId="1" fillId="0" borderId="0" xfId="5" applyAlignment="1">
      <alignment horizontal="center"/>
    </xf>
    <xf numFmtId="0" fontId="0" fillId="0" borderId="0" xfId="14" applyFont="1" applyAlignment="1">
      <alignment horizontal="left"/>
    </xf>
    <xf numFmtId="14" fontId="1" fillId="0" borderId="0" xfId="14" applyNumberFormat="1" applyAlignment="1">
      <alignment horizontal="left" vertical="top"/>
    </xf>
    <xf numFmtId="0" fontId="40" fillId="0" borderId="0" xfId="14" applyFont="1" applyAlignment="1">
      <alignment horizontal="justify" wrapText="1"/>
    </xf>
    <xf numFmtId="0" fontId="0" fillId="0" borderId="0" xfId="14" applyFont="1" applyAlignment="1">
      <alignment horizontal="justify" wrapText="1"/>
    </xf>
    <xf numFmtId="0" fontId="0" fillId="0" borderId="0" xfId="6" applyFont="1" applyAlignment="1">
      <alignment horizontal="right" wrapText="1"/>
    </xf>
    <xf numFmtId="2" fontId="0" fillId="0" borderId="0" xfId="0" applyNumberFormat="1" applyAlignment="1">
      <alignment horizontal="right" wrapText="1"/>
    </xf>
    <xf numFmtId="0" fontId="0" fillId="0" borderId="0" xfId="6" applyFont="1"/>
    <xf numFmtId="1" fontId="0" fillId="0" borderId="0" xfId="6" applyNumberFormat="1" applyFont="1" applyAlignment="1">
      <alignment horizontal="left" vertical="top"/>
    </xf>
    <xf numFmtId="0" fontId="0" fillId="0" borderId="0" xfId="6" applyFont="1" applyAlignment="1">
      <alignment horizontal="left" vertical="top" wrapText="1"/>
    </xf>
    <xf numFmtId="4" fontId="0" fillId="0" borderId="0" xfId="15" applyNumberFormat="1" applyFont="1" applyAlignment="1">
      <alignment horizontal="center" wrapText="1"/>
    </xf>
    <xf numFmtId="4" fontId="0" fillId="0" borderId="0" xfId="15" applyNumberFormat="1" applyFont="1" applyAlignment="1">
      <alignment wrapText="1"/>
    </xf>
    <xf numFmtId="1" fontId="8" fillId="0" borderId="0" xfId="0" applyNumberFormat="1" applyFont="1" applyAlignment="1">
      <alignment horizontal="left" vertical="top" wrapText="1"/>
    </xf>
    <xf numFmtId="0" fontId="41" fillId="0" borderId="0" xfId="14" applyFont="1" applyAlignment="1">
      <alignment horizontal="left" vertical="top" wrapText="1"/>
    </xf>
    <xf numFmtId="0" fontId="41" fillId="0" borderId="0" xfId="14" applyFont="1" applyAlignment="1">
      <alignment horizontal="right" wrapText="1"/>
    </xf>
    <xf numFmtId="164" fontId="0" fillId="0" borderId="0" xfId="14" applyNumberFormat="1" applyFont="1" applyAlignment="1">
      <alignment horizontal="right" wrapText="1"/>
    </xf>
    <xf numFmtId="2" fontId="0" fillId="0" borderId="0" xfId="14" applyNumberFormat="1" applyFont="1" applyAlignment="1">
      <alignment horizontal="right" wrapText="1"/>
    </xf>
    <xf numFmtId="164" fontId="40" fillId="0" borderId="0" xfId="14" applyNumberFormat="1" applyFont="1" applyAlignment="1">
      <alignment horizontal="left" vertical="top" wrapText="1"/>
    </xf>
    <xf numFmtId="1" fontId="8" fillId="0" borderId="0" xfId="14" applyNumberFormat="1" applyFont="1" applyAlignment="1">
      <alignment horizontal="justify" vertical="top" wrapText="1"/>
    </xf>
    <xf numFmtId="49" fontId="0" fillId="0" borderId="0" xfId="14" applyNumberFormat="1" applyFont="1" applyAlignment="1">
      <alignment horizontal="justify" vertical="top" wrapText="1"/>
    </xf>
    <xf numFmtId="0" fontId="25" fillId="0" borderId="0" xfId="0" applyFont="1" applyAlignment="1">
      <alignment horizontal="left" vertical="top"/>
    </xf>
    <xf numFmtId="0" fontId="25" fillId="0" borderId="0" xfId="0" applyFont="1" applyAlignment="1">
      <alignment vertical="top" wrapText="1"/>
    </xf>
    <xf numFmtId="0" fontId="25" fillId="0" borderId="0" xfId="0" applyFont="1" applyAlignment="1">
      <alignment horizontal="center"/>
    </xf>
    <xf numFmtId="4" fontId="25" fillId="0" borderId="0" xfId="0" applyNumberFormat="1" applyFont="1"/>
    <xf numFmtId="0" fontId="42" fillId="0" borderId="0" xfId="0" applyFont="1" applyAlignment="1">
      <alignment horizontal="left" vertical="top"/>
    </xf>
    <xf numFmtId="0" fontId="42" fillId="0" borderId="0" xfId="0" applyFont="1" applyAlignment="1">
      <alignment horizontal="left" vertical="top" wrapText="1"/>
    </xf>
    <xf numFmtId="0" fontId="42" fillId="0" borderId="0" xfId="0" applyFont="1" applyAlignment="1">
      <alignment horizontal="center" vertical="top"/>
    </xf>
    <xf numFmtId="4" fontId="42" fillId="0" borderId="0" xfId="0" applyNumberFormat="1" applyFont="1" applyAlignment="1">
      <alignment horizontal="center" vertical="top"/>
    </xf>
    <xf numFmtId="0" fontId="43" fillId="0" borderId="0" xfId="0" applyFont="1" applyAlignment="1">
      <alignment vertical="top"/>
    </xf>
    <xf numFmtId="0" fontId="8" fillId="0" borderId="0" xfId="16" applyFont="1" applyAlignment="1">
      <alignment vertical="top" wrapText="1"/>
    </xf>
    <xf numFmtId="0" fontId="43" fillId="0" borderId="0" xfId="0" applyFont="1" applyAlignment="1" applyProtection="1">
      <alignment horizontal="left" vertical="top"/>
      <protection locked="0"/>
    </xf>
    <xf numFmtId="0" fontId="43" fillId="0" borderId="0" xfId="0" applyFont="1" applyAlignment="1" applyProtection="1">
      <alignment vertical="top" wrapText="1"/>
      <protection locked="0"/>
    </xf>
    <xf numFmtId="0" fontId="43" fillId="0" borderId="0" xfId="0" applyFont="1" applyAlignment="1" applyProtection="1">
      <alignment horizontal="center"/>
      <protection locked="0"/>
    </xf>
    <xf numFmtId="4" fontId="44" fillId="0" borderId="0" xfId="0" applyNumberFormat="1" applyFont="1" applyProtection="1">
      <protection locked="0"/>
    </xf>
    <xf numFmtId="4" fontId="43" fillId="0" borderId="0" xfId="0" applyNumberFormat="1" applyFont="1"/>
    <xf numFmtId="0" fontId="43" fillId="0" borderId="0" xfId="0" applyFont="1"/>
    <xf numFmtId="0" fontId="8" fillId="0" borderId="0" xfId="0" applyFont="1" applyAlignment="1" applyProtection="1">
      <alignment horizontal="left" vertical="top"/>
      <protection locked="0"/>
    </xf>
    <xf numFmtId="0" fontId="8" fillId="0" borderId="0" xfId="0" applyFont="1" applyAlignment="1" applyProtection="1">
      <alignment vertical="top" wrapText="1"/>
      <protection locked="0"/>
    </xf>
    <xf numFmtId="0" fontId="8" fillId="0" borderId="0" xfId="0" applyFont="1" applyAlignment="1" applyProtection="1">
      <alignment horizontal="center"/>
      <protection locked="0"/>
    </xf>
    <xf numFmtId="4" fontId="45" fillId="0" borderId="0" xfId="0" applyNumberFormat="1" applyFont="1" applyProtection="1">
      <protection locked="0"/>
    </xf>
    <xf numFmtId="0" fontId="17" fillId="0" borderId="0" xfId="0" applyFont="1" applyAlignment="1" applyProtection="1">
      <alignment horizontal="left" vertical="top"/>
      <protection locked="0"/>
    </xf>
    <xf numFmtId="0" fontId="17" fillId="0" borderId="0" xfId="0" applyFont="1" applyAlignment="1" applyProtection="1">
      <alignment vertical="top" wrapText="1"/>
      <protection locked="0"/>
    </xf>
    <xf numFmtId="0" fontId="8" fillId="0" borderId="0" xfId="0" quotePrefix="1" applyFont="1" applyAlignment="1" applyProtection="1">
      <alignment horizontal="left" vertical="top" wrapText="1"/>
      <protection locked="0"/>
    </xf>
    <xf numFmtId="0" fontId="17" fillId="0" borderId="1" xfId="0" applyFont="1" applyBorder="1" applyAlignment="1" applyProtection="1">
      <alignment horizontal="left" vertical="top"/>
      <protection locked="0"/>
    </xf>
    <xf numFmtId="0" fontId="17" fillId="0" borderId="1" xfId="0" applyFont="1" applyBorder="1" applyAlignment="1" applyProtection="1">
      <alignment vertical="top"/>
      <protection locked="0"/>
    </xf>
    <xf numFmtId="0" fontId="17" fillId="0" borderId="1" xfId="0" applyFont="1" applyBorder="1" applyAlignment="1" applyProtection="1">
      <alignment horizontal="center"/>
      <protection locked="0"/>
    </xf>
    <xf numFmtId="4" fontId="47" fillId="0" borderId="1" xfId="0" applyNumberFormat="1" applyFont="1" applyBorder="1" applyProtection="1">
      <protection locked="0"/>
    </xf>
    <xf numFmtId="0" fontId="17" fillId="0" borderId="0" xfId="0" applyFont="1" applyAlignment="1" applyProtection="1">
      <alignment vertical="top"/>
      <protection locked="0"/>
    </xf>
    <xf numFmtId="0" fontId="17" fillId="0" borderId="0" xfId="0" applyFont="1" applyAlignment="1" applyProtection="1">
      <alignment horizontal="center"/>
      <protection locked="0"/>
    </xf>
    <xf numFmtId="4" fontId="47" fillId="0" borderId="0" xfId="0" applyNumberFormat="1" applyFont="1" applyProtection="1">
      <protection locked="0"/>
    </xf>
    <xf numFmtId="4" fontId="8" fillId="0" borderId="0" xfId="0" applyNumberFormat="1" applyFont="1" applyProtection="1">
      <protection locked="0"/>
    </xf>
    <xf numFmtId="0" fontId="8" fillId="0" borderId="0" xfId="0" quotePrefix="1" applyFont="1" applyAlignment="1" applyProtection="1">
      <alignment horizontal="left" vertical="top"/>
      <protection locked="0"/>
    </xf>
    <xf numFmtId="0" fontId="8" fillId="0" borderId="0" xfId="0" quotePrefix="1" applyFont="1" applyAlignment="1" applyProtection="1">
      <alignment vertical="top" wrapText="1"/>
      <protection locked="0"/>
    </xf>
    <xf numFmtId="0" fontId="17" fillId="0" borderId="4" xfId="0" applyFont="1" applyBorder="1" applyAlignment="1" applyProtection="1">
      <alignment horizontal="left" vertical="top"/>
      <protection locked="0"/>
    </xf>
    <xf numFmtId="0" fontId="17" fillId="0" borderId="4" xfId="0" applyFont="1" applyBorder="1" applyAlignment="1" applyProtection="1">
      <alignment horizontal="center"/>
      <protection locked="0"/>
    </xf>
    <xf numFmtId="4" fontId="47" fillId="0" borderId="4" xfId="0" applyNumberFormat="1" applyFont="1" applyBorder="1" applyProtection="1">
      <protection locked="0"/>
    </xf>
    <xf numFmtId="4" fontId="17" fillId="0" borderId="4" xfId="0" applyNumberFormat="1" applyFont="1" applyBorder="1"/>
    <xf numFmtId="0" fontId="17" fillId="0" borderId="3" xfId="0" applyFont="1" applyBorder="1" applyAlignment="1" applyProtection="1">
      <alignment horizontal="left" vertical="top"/>
      <protection locked="0"/>
    </xf>
    <xf numFmtId="0" fontId="17" fillId="0" borderId="3" xfId="0" applyFont="1" applyBorder="1" applyAlignment="1" applyProtection="1">
      <alignment vertical="top" wrapText="1"/>
      <protection locked="0"/>
    </xf>
    <xf numFmtId="0" fontId="17" fillId="0" borderId="3" xfId="0" applyFont="1" applyBorder="1" applyAlignment="1" applyProtection="1">
      <alignment horizontal="center"/>
      <protection locked="0"/>
    </xf>
    <xf numFmtId="4" fontId="47" fillId="0" borderId="3" xfId="0" applyNumberFormat="1" applyFont="1" applyBorder="1" applyProtection="1">
      <protection locked="0"/>
    </xf>
    <xf numFmtId="0" fontId="8" fillId="0" borderId="0" xfId="11" quotePrefix="1" applyFont="1" applyAlignment="1">
      <alignment horizontal="justify" vertical="top"/>
    </xf>
    <xf numFmtId="0" fontId="15" fillId="0" borderId="9" xfId="2" applyFont="1" applyBorder="1"/>
    <xf numFmtId="0" fontId="1" fillId="0" borderId="0" xfId="6" applyAlignment="1">
      <alignment horizontal="left" vertical="top" wrapText="1"/>
    </xf>
    <xf numFmtId="4" fontId="13" fillId="0" borderId="0" xfId="2" applyNumberFormat="1" applyFont="1" applyAlignment="1">
      <alignment horizontal="right"/>
    </xf>
    <xf numFmtId="0" fontId="2" fillId="0" borderId="2" xfId="2" applyFont="1" applyBorder="1"/>
    <xf numFmtId="0" fontId="2" fillId="0" borderId="0" xfId="2" applyFont="1"/>
    <xf numFmtId="0" fontId="2" fillId="0" borderId="0" xfId="2" applyFont="1" applyAlignment="1">
      <alignment horizontal="left" wrapText="1"/>
    </xf>
    <xf numFmtId="0" fontId="1" fillId="0" borderId="0" xfId="2" applyAlignment="1">
      <alignment horizontal="right"/>
    </xf>
    <xf numFmtId="0" fontId="14" fillId="0" borderId="5" xfId="2" applyFont="1" applyBorder="1" applyAlignment="1">
      <alignment horizontal="left" vertical="center" wrapText="1"/>
    </xf>
    <xf numFmtId="0" fontId="14" fillId="0" borderId="1" xfId="2" applyFont="1" applyBorder="1" applyAlignment="1">
      <alignment horizontal="left" vertical="center" wrapText="1"/>
    </xf>
    <xf numFmtId="0" fontId="14" fillId="0" borderId="6" xfId="2" applyFont="1" applyBorder="1" applyAlignment="1">
      <alignment horizontal="left" vertical="center" wrapText="1"/>
    </xf>
    <xf numFmtId="0" fontId="2" fillId="0" borderId="0" xfId="2" applyFont="1" applyAlignment="1">
      <alignment horizontal="left"/>
    </xf>
    <xf numFmtId="49" fontId="2" fillId="0" borderId="0" xfId="2" applyNumberFormat="1" applyFont="1"/>
    <xf numFmtId="0" fontId="6" fillId="0" borderId="0" xfId="2" applyFont="1" applyAlignment="1">
      <alignment horizontal="center"/>
    </xf>
    <xf numFmtId="0" fontId="3" fillId="0" borderId="0" xfId="2" applyFont="1" applyAlignment="1">
      <alignment horizontal="center"/>
    </xf>
    <xf numFmtId="0" fontId="2" fillId="0" borderId="2" xfId="2" quotePrefix="1" applyFont="1" applyBorder="1" applyAlignment="1">
      <alignment horizontal="left"/>
    </xf>
    <xf numFmtId="49" fontId="6" fillId="0" borderId="0" xfId="0" applyNumberFormat="1" applyFont="1" applyAlignment="1">
      <alignment horizontal="center" vertical="top"/>
    </xf>
    <xf numFmtId="49" fontId="17" fillId="0" borderId="0" xfId="0" applyNumberFormat="1" applyFont="1" applyAlignment="1">
      <alignment horizontal="center" vertical="top" wrapText="1"/>
    </xf>
    <xf numFmtId="49" fontId="17" fillId="0" borderId="7" xfId="0" applyNumberFormat="1" applyFont="1" applyBorder="1" applyAlignment="1">
      <alignment horizontal="center" vertical="top" wrapText="1"/>
    </xf>
    <xf numFmtId="49" fontId="21" fillId="0" borderId="0" xfId="0" applyNumberFormat="1" applyFont="1" applyAlignment="1">
      <alignment horizontal="center" vertical="top" wrapText="1"/>
    </xf>
    <xf numFmtId="49" fontId="21" fillId="0" borderId="7" xfId="0" applyNumberFormat="1" applyFont="1" applyBorder="1" applyAlignment="1">
      <alignment horizontal="center" vertical="top" wrapText="1"/>
    </xf>
    <xf numFmtId="49" fontId="17" fillId="0" borderId="0" xfId="0" applyNumberFormat="1" applyFont="1" applyAlignment="1">
      <alignment horizontal="center" vertical="center" wrapText="1"/>
    </xf>
    <xf numFmtId="49" fontId="17" fillId="0" borderId="7" xfId="0" applyNumberFormat="1" applyFont="1" applyBorder="1" applyAlignment="1">
      <alignment horizontal="center" vertical="center" wrapText="1"/>
    </xf>
    <xf numFmtId="0" fontId="13" fillId="0" borderId="0" xfId="0" applyFont="1" applyAlignment="1">
      <alignment horizontal="center"/>
    </xf>
    <xf numFmtId="0" fontId="13" fillId="0" borderId="10" xfId="0" applyFont="1" applyBorder="1" applyAlignment="1">
      <alignment horizontal="left"/>
    </xf>
    <xf numFmtId="0" fontId="1" fillId="0" borderId="0" xfId="0" applyFont="1" applyAlignment="1">
      <alignment horizontal="left" wrapText="1"/>
    </xf>
  </cellXfs>
  <cellStyles count="18">
    <cellStyle name="_1. Energana-troškovnik_EL" xfId="5" xr:uid="{0DE660F5-C090-4224-BB59-CA9DA9B63B38}"/>
    <cellStyle name="40% - Accent6 2 15 4 4" xfId="6" xr:uid="{DC53A534-97F1-471F-9A3D-09D2DFDACE9C}"/>
    <cellStyle name="40% - Accent6 2 21" xfId="14" xr:uid="{74B5FC08-7C8D-4DD2-8E97-8F82D7E3C7D0}"/>
    <cellStyle name="Default_Uvuceni" xfId="7" xr:uid="{39EDB8F2-D29D-4C3A-8FFC-1D5E0FC99040}"/>
    <cellStyle name="Normal 2" xfId="17" xr:uid="{7D70CE3C-7BE4-4DE9-9396-9E50F30B49B7}"/>
    <cellStyle name="Normal 4" xfId="9" xr:uid="{7DFB145B-EAC3-40A7-BE11-77F4CD4F837B}"/>
    <cellStyle name="Normal_ArhTo" xfId="1" xr:uid="{00000000-0005-0000-0000-000000000000}"/>
    <cellStyle name="Normal_GlProj" xfId="2" xr:uid="{00000000-0005-0000-0000-000001000000}"/>
    <cellStyle name="Normal_Sokolgradska-02-TR" xfId="13" xr:uid="{5D94C7BF-0DBA-4B04-B1D0-98DAA831DB2D}"/>
    <cellStyle name="Normal_uvjeti_uz_troškovnik" xfId="12" xr:uid="{31F40067-DEFD-4F01-BB8F-8867D3C0DA80}"/>
    <cellStyle name="Normalno" xfId="0" builtinId="0"/>
    <cellStyle name="Normalno 2" xfId="16" xr:uid="{886616ED-6185-4BB9-BCB2-3E625C3D8977}"/>
    <cellStyle name="Obično 3" xfId="8" xr:uid="{B917CF4C-C738-4E17-B70C-8AC3ACBE75E2}"/>
    <cellStyle name="Obično_H-OSTALI RADOVI" xfId="4" xr:uid="{00000000-0005-0000-0000-000003000000}"/>
    <cellStyle name="Stil 1" xfId="3" xr:uid="{00000000-0005-0000-0000-000004000000}"/>
    <cellStyle name="Style 1" xfId="11" xr:uid="{E3350DEB-3974-44CE-AE17-33AA70E35BB3}"/>
    <cellStyle name="Tekst" xfId="10" xr:uid="{9DE0295F-F6CE-479E-9AC0-67E46C25E1A7}"/>
    <cellStyle name="Zarez 2" xfId="15" xr:uid="{B0D3E2AA-8341-4D5B-97C7-969624384289}"/>
  </cellStyles>
  <dxfs count="2">
    <dxf>
      <font>
        <condense val="0"/>
        <extend val="0"/>
        <color indexed="9"/>
      </font>
      <border>
        <left style="thin">
          <color indexed="9"/>
        </left>
        <right/>
        <top/>
        <bottom style="thin">
          <color indexed="9"/>
        </bottom>
      </border>
    </dxf>
    <dxf>
      <font>
        <condense val="0"/>
        <extend val="0"/>
        <color indexed="9"/>
      </font>
      <border>
        <left style="thin">
          <color indexed="9"/>
        </left>
        <right/>
        <top/>
        <bottom style="thin">
          <color indexed="9"/>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06/relationships/attachedToolbars" Target="attachedToolbars.bin"/></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190500</xdr:colOff>
      <xdr:row>48</xdr:row>
      <xdr:rowOff>190500</xdr:rowOff>
    </xdr:to>
    <xdr:sp macro="" textlink="">
      <xdr:nvSpPr>
        <xdr:cNvPr id="1031" name="Text Box 7">
          <a:extLst>
            <a:ext uri="{FF2B5EF4-FFF2-40B4-BE49-F238E27FC236}">
              <a16:creationId xmlns:a16="http://schemas.microsoft.com/office/drawing/2014/main" id="{00000000-0008-0000-0000-000007040000}"/>
            </a:ext>
          </a:extLst>
        </xdr:cNvPr>
        <xdr:cNvSpPr txBox="1">
          <a:spLocks noChangeArrowheads="1"/>
        </xdr:cNvSpPr>
      </xdr:nvSpPr>
      <xdr:spPr bwMode="auto">
        <a:xfrm>
          <a:off x="0" y="0"/>
          <a:ext cx="190500" cy="9696450"/>
        </a:xfrm>
        <a:prstGeom prst="rect">
          <a:avLst/>
        </a:prstGeom>
        <a:solidFill>
          <a:srgbClr val="FFFFFF"/>
        </a:solidFill>
        <a:ln w="9525">
          <a:solidFill>
            <a:srgbClr val="000000"/>
          </a:solidFill>
          <a:miter lim="800000"/>
          <a:headEnd/>
          <a:tailEnd/>
        </a:ln>
      </xdr:spPr>
      <xdr:txBody>
        <a:bodyPr vertOverflow="clip" vert="vert270" wrap="square" lIns="27432" tIns="22860" rIns="0" bIns="22860" anchor="t" upright="1"/>
        <a:lstStyle/>
        <a:p>
          <a:pPr algn="just" rtl="1">
            <a:defRPr sz="1000"/>
          </a:pPr>
          <a:r>
            <a:rPr lang="hr-HR" sz="800" b="0" i="0" strike="noStrike">
              <a:solidFill>
                <a:srgbClr val="000000"/>
              </a:solidFill>
              <a:latin typeface="Arial"/>
              <a:cs typeface="Arial"/>
            </a:rPr>
            <a:t>NAPOMENA: Cijene iskazane u troškovniku su projektantske, imaju informacijski karakter, služe kao procjena vrijednosti investicije i nesmiju se upotrebljavati za ugovarnje i obračun radova.</a:t>
          </a:r>
        </a:p>
      </xdr:txBody>
    </xdr:sp>
    <xdr:clientData/>
  </xdr:twoCellAnchor>
  <xdr:twoCellAnchor>
    <xdr:from>
      <xdr:col>0</xdr:col>
      <xdr:colOff>2276475</xdr:colOff>
      <xdr:row>0</xdr:row>
      <xdr:rowOff>9525</xdr:rowOff>
    </xdr:from>
    <xdr:to>
      <xdr:col>0</xdr:col>
      <xdr:colOff>2276475</xdr:colOff>
      <xdr:row>48</xdr:row>
      <xdr:rowOff>180975</xdr:rowOff>
    </xdr:to>
    <xdr:sp macro="" textlink="">
      <xdr:nvSpPr>
        <xdr:cNvPr id="1033" name="Line 9">
          <a:extLst>
            <a:ext uri="{FF2B5EF4-FFF2-40B4-BE49-F238E27FC236}">
              <a16:creationId xmlns:a16="http://schemas.microsoft.com/office/drawing/2014/main" id="{00000000-0008-0000-0000-000009040000}"/>
            </a:ext>
          </a:extLst>
        </xdr:cNvPr>
        <xdr:cNvSpPr>
          <a:spLocks noChangeShapeType="1"/>
        </xdr:cNvSpPr>
      </xdr:nvSpPr>
      <xdr:spPr bwMode="auto">
        <a:xfrm flipV="1">
          <a:off x="2276475" y="9525"/>
          <a:ext cx="0" cy="9572625"/>
        </a:xfrm>
        <a:prstGeom prst="line">
          <a:avLst/>
        </a:prstGeom>
        <a:noFill/>
        <a:ln w="38100" cmpd="dbl">
          <a:solidFill>
            <a:srgbClr val="000000"/>
          </a:solidFill>
          <a:round/>
          <a:headEnd/>
          <a:tailEnd/>
        </a:ln>
      </xdr:spPr>
    </xdr:sp>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M711"/>
  <sheetViews>
    <sheetView topLeftCell="A13" zoomScale="108" zoomScaleNormal="108" workbookViewId="0">
      <selection activeCell="B26" sqref="B26:M26"/>
    </sheetView>
  </sheetViews>
  <sheetFormatPr defaultColWidth="9.28515625" defaultRowHeight="12.75" x14ac:dyDescent="0.2"/>
  <cols>
    <col min="1" max="1" width="27.140625" style="16" customWidth="1"/>
    <col min="2" max="11" width="4.42578125" style="16" customWidth="1"/>
    <col min="12" max="12" width="7.7109375" style="16" customWidth="1"/>
    <col min="13" max="13" width="4.42578125" style="16" customWidth="1"/>
    <col min="14" max="14" width="4.28515625" style="18" customWidth="1"/>
    <col min="15" max="18" width="4.85546875" style="18" customWidth="1"/>
    <col min="19" max="16384" width="9.28515625" style="18"/>
  </cols>
  <sheetData>
    <row r="1" spans="1:13" ht="15.75" x14ac:dyDescent="0.25">
      <c r="A1" s="2"/>
      <c r="B1" s="294" t="s">
        <v>85</v>
      </c>
      <c r="C1" s="294"/>
      <c r="D1" s="294"/>
      <c r="E1" s="294"/>
      <c r="F1" s="294"/>
      <c r="G1" s="294"/>
      <c r="H1" s="294"/>
      <c r="I1" s="294"/>
      <c r="J1" s="294"/>
      <c r="K1" s="294"/>
      <c r="L1" s="294"/>
      <c r="M1" s="294"/>
    </row>
    <row r="2" spans="1:13" x14ac:dyDescent="0.2">
      <c r="A2" s="2"/>
      <c r="B2" s="295" t="s">
        <v>86</v>
      </c>
      <c r="C2" s="295"/>
      <c r="D2" s="295"/>
      <c r="E2" s="295"/>
      <c r="F2" s="295"/>
      <c r="G2" s="295"/>
      <c r="H2" s="295"/>
      <c r="I2" s="295"/>
      <c r="J2" s="295"/>
      <c r="K2" s="295"/>
      <c r="L2" s="295"/>
      <c r="M2" s="295"/>
    </row>
    <row r="3" spans="1:13" x14ac:dyDescent="0.2">
      <c r="B3" s="295" t="s">
        <v>91</v>
      </c>
      <c r="C3" s="295"/>
      <c r="D3" s="295"/>
      <c r="E3" s="295"/>
      <c r="F3" s="295"/>
      <c r="G3" s="295"/>
      <c r="H3" s="295"/>
      <c r="I3" s="295"/>
      <c r="J3" s="295"/>
      <c r="K3" s="295"/>
      <c r="L3" s="295"/>
      <c r="M3" s="295"/>
    </row>
    <row r="5" spans="1:13" x14ac:dyDescent="0.2">
      <c r="B5" s="16" t="s">
        <v>11</v>
      </c>
    </row>
    <row r="6" spans="1:13" ht="15.75" x14ac:dyDescent="0.25">
      <c r="B6" s="285" t="s">
        <v>279</v>
      </c>
      <c r="C6" s="286"/>
      <c r="D6" s="286"/>
      <c r="E6" s="286"/>
      <c r="F6" s="286"/>
      <c r="G6" s="286"/>
      <c r="H6" s="286"/>
      <c r="I6" s="286"/>
      <c r="J6" s="286"/>
      <c r="K6" s="286"/>
      <c r="L6" s="286"/>
      <c r="M6" s="286"/>
    </row>
    <row r="7" spans="1:13" x14ac:dyDescent="0.2">
      <c r="B7" s="16" t="s">
        <v>35</v>
      </c>
    </row>
    <row r="8" spans="1:13" ht="15.75" x14ac:dyDescent="0.25">
      <c r="B8" s="285" t="s">
        <v>280</v>
      </c>
      <c r="C8" s="286"/>
      <c r="D8" s="286"/>
      <c r="E8" s="286"/>
      <c r="F8" s="286"/>
      <c r="G8" s="286"/>
      <c r="H8" s="286"/>
      <c r="I8" s="286"/>
      <c r="J8" s="286"/>
      <c r="K8" s="286"/>
      <c r="L8" s="286"/>
      <c r="M8" s="286"/>
    </row>
    <row r="9" spans="1:13" x14ac:dyDescent="0.2">
      <c r="B9" s="16" t="s">
        <v>36</v>
      </c>
    </row>
    <row r="10" spans="1:13" ht="15.75" customHeight="1" x14ac:dyDescent="0.2">
      <c r="B10" s="287" t="s">
        <v>281</v>
      </c>
      <c r="C10" s="287"/>
      <c r="D10" s="287"/>
      <c r="E10" s="287"/>
      <c r="F10" s="287"/>
      <c r="G10" s="287"/>
      <c r="H10" s="287"/>
      <c r="I10" s="287"/>
      <c r="J10" s="287"/>
      <c r="K10" s="287"/>
      <c r="L10" s="287"/>
      <c r="M10" s="287"/>
    </row>
    <row r="11" spans="1:13" ht="15.75" customHeight="1" x14ac:dyDescent="0.2">
      <c r="B11" s="287"/>
      <c r="C11" s="287"/>
      <c r="D11" s="287"/>
      <c r="E11" s="287"/>
      <c r="F11" s="287"/>
      <c r="G11" s="287"/>
      <c r="H11" s="287"/>
      <c r="I11" s="287"/>
      <c r="J11" s="287"/>
      <c r="K11" s="287"/>
      <c r="L11" s="287"/>
      <c r="M11" s="287"/>
    </row>
    <row r="12" spans="1:13" ht="15.75" customHeight="1" x14ac:dyDescent="0.2">
      <c r="B12" s="287"/>
      <c r="C12" s="287"/>
      <c r="D12" s="287"/>
      <c r="E12" s="287"/>
      <c r="F12" s="287"/>
      <c r="G12" s="287"/>
      <c r="H12" s="287"/>
      <c r="I12" s="287"/>
      <c r="J12" s="287"/>
      <c r="K12" s="287"/>
      <c r="L12" s="287"/>
      <c r="M12" s="287"/>
    </row>
    <row r="13" spans="1:13" x14ac:dyDescent="0.2">
      <c r="B13" s="16" t="s">
        <v>35</v>
      </c>
    </row>
    <row r="14" spans="1:13" ht="15.75" x14ac:dyDescent="0.25">
      <c r="B14" s="285" t="s">
        <v>284</v>
      </c>
      <c r="C14" s="286"/>
      <c r="D14" s="286"/>
      <c r="E14" s="286"/>
      <c r="F14" s="286"/>
      <c r="G14" s="286"/>
      <c r="H14" s="286"/>
      <c r="I14" s="286"/>
      <c r="J14" s="286"/>
      <c r="K14" s="286"/>
      <c r="L14" s="286"/>
      <c r="M14" s="286"/>
    </row>
    <row r="15" spans="1:13" x14ac:dyDescent="0.2">
      <c r="B15" s="16" t="s">
        <v>43</v>
      </c>
      <c r="C15" s="17"/>
      <c r="F15" s="17"/>
      <c r="G15" s="17"/>
      <c r="H15" s="17"/>
      <c r="I15" s="17"/>
      <c r="J15" s="17"/>
      <c r="K15" s="17"/>
    </row>
    <row r="16" spans="1:13" ht="15.75" x14ac:dyDescent="0.25">
      <c r="B16" s="296">
        <v>34</v>
      </c>
      <c r="C16" s="292"/>
      <c r="D16" s="292"/>
      <c r="E16" s="292"/>
      <c r="F16" s="292"/>
      <c r="G16" s="292"/>
      <c r="H16" s="292"/>
      <c r="I16" s="292"/>
      <c r="J16" s="292"/>
      <c r="K16" s="292"/>
      <c r="L16" s="292"/>
      <c r="M16" s="292"/>
    </row>
    <row r="17" spans="1:13" x14ac:dyDescent="0.2">
      <c r="B17" s="16" t="s">
        <v>37</v>
      </c>
      <c r="C17" s="17"/>
      <c r="F17" s="17"/>
      <c r="G17" s="17"/>
      <c r="H17" s="17"/>
      <c r="I17" s="17"/>
      <c r="J17" s="17"/>
      <c r="K17" s="17"/>
    </row>
    <row r="18" spans="1:13" ht="15.75" x14ac:dyDescent="0.25">
      <c r="B18" s="285" t="s">
        <v>282</v>
      </c>
      <c r="C18" s="286"/>
      <c r="D18" s="286"/>
      <c r="E18" s="286"/>
      <c r="F18" s="286"/>
      <c r="G18" s="286"/>
      <c r="H18" s="286"/>
      <c r="I18" s="286"/>
      <c r="J18" s="286"/>
      <c r="K18" s="286"/>
      <c r="L18" s="286"/>
      <c r="M18" s="286"/>
    </row>
    <row r="20" spans="1:13" x14ac:dyDescent="0.2">
      <c r="B20" s="16" t="s">
        <v>42</v>
      </c>
    </row>
    <row r="21" spans="1:13" ht="15.75" x14ac:dyDescent="0.25">
      <c r="B21" s="285" t="s">
        <v>53</v>
      </c>
      <c r="C21" s="286"/>
      <c r="D21" s="286"/>
      <c r="E21" s="286"/>
      <c r="F21" s="286"/>
      <c r="G21" s="286"/>
      <c r="H21" s="286"/>
      <c r="I21" s="286"/>
      <c r="J21" s="286"/>
      <c r="K21" s="286"/>
      <c r="L21" s="286"/>
      <c r="M21" s="286"/>
    </row>
    <row r="22" spans="1:13" ht="15.75" x14ac:dyDescent="0.25">
      <c r="B22" s="1"/>
      <c r="C22" s="1"/>
      <c r="D22" s="1"/>
      <c r="E22" s="1"/>
      <c r="F22" s="1"/>
      <c r="G22" s="1"/>
      <c r="H22" s="1"/>
      <c r="I22" s="1"/>
      <c r="J22" s="1"/>
      <c r="K22" s="1"/>
      <c r="L22" s="1"/>
      <c r="M22" s="1"/>
    </row>
    <row r="23" spans="1:13" x14ac:dyDescent="0.2">
      <c r="B23" s="16" t="s">
        <v>27</v>
      </c>
    </row>
    <row r="24" spans="1:13" ht="15.75" x14ac:dyDescent="0.25">
      <c r="B24" s="285" t="s">
        <v>283</v>
      </c>
      <c r="C24" s="286"/>
      <c r="D24" s="286"/>
      <c r="E24" s="286"/>
      <c r="F24" s="286"/>
      <c r="G24" s="286"/>
      <c r="H24" s="286"/>
      <c r="I24" s="286"/>
      <c r="J24" s="286"/>
      <c r="K24" s="286"/>
      <c r="L24" s="286"/>
      <c r="M24" s="286"/>
    </row>
    <row r="26" spans="1:13" ht="31.5" customHeight="1" x14ac:dyDescent="0.2">
      <c r="A26" s="14"/>
      <c r="B26" s="289" t="s">
        <v>28</v>
      </c>
      <c r="C26" s="290"/>
      <c r="D26" s="290"/>
      <c r="E26" s="290"/>
      <c r="F26" s="290"/>
      <c r="G26" s="290"/>
      <c r="H26" s="290"/>
      <c r="I26" s="290"/>
      <c r="J26" s="290"/>
      <c r="K26" s="290"/>
      <c r="L26" s="290"/>
      <c r="M26" s="291"/>
    </row>
    <row r="27" spans="1:13" ht="15" x14ac:dyDescent="0.25">
      <c r="B27" s="15" t="s">
        <v>55</v>
      </c>
      <c r="C27" s="15" t="s">
        <v>29</v>
      </c>
    </row>
    <row r="28" spans="1:13" ht="15" x14ac:dyDescent="0.25">
      <c r="B28" s="15" t="s">
        <v>68</v>
      </c>
      <c r="C28" s="15" t="s">
        <v>31</v>
      </c>
    </row>
    <row r="29" spans="1:13" ht="15" x14ac:dyDescent="0.25">
      <c r="B29" s="15" t="s">
        <v>78</v>
      </c>
      <c r="C29" s="15" t="s">
        <v>15</v>
      </c>
    </row>
    <row r="30" spans="1:13" ht="15" x14ac:dyDescent="0.25">
      <c r="B30" s="15"/>
      <c r="C30" s="15"/>
    </row>
    <row r="31" spans="1:13" x14ac:dyDescent="0.2">
      <c r="B31" s="3" t="s">
        <v>88</v>
      </c>
    </row>
    <row r="32" spans="1:13" ht="15.75" x14ac:dyDescent="0.25">
      <c r="B32" s="292"/>
      <c r="C32" s="292"/>
      <c r="D32" s="292"/>
      <c r="E32" s="292"/>
      <c r="F32" s="292"/>
      <c r="G32" s="292"/>
    </row>
    <row r="33" spans="2:13" ht="15" x14ac:dyDescent="0.25">
      <c r="B33" s="3" t="s">
        <v>89</v>
      </c>
      <c r="C33" s="15"/>
      <c r="D33" s="15"/>
      <c r="E33" s="15"/>
    </row>
    <row r="34" spans="2:13" ht="15.75" x14ac:dyDescent="0.25">
      <c r="B34" s="293"/>
      <c r="C34" s="293"/>
      <c r="D34" s="293"/>
      <c r="E34" s="293"/>
      <c r="F34" s="293"/>
      <c r="G34" s="293"/>
    </row>
    <row r="35" spans="2:13" ht="15" x14ac:dyDescent="0.25">
      <c r="B35" s="3" t="s">
        <v>90</v>
      </c>
      <c r="C35" s="15"/>
      <c r="D35" s="15"/>
      <c r="E35" s="15"/>
    </row>
    <row r="36" spans="2:13" ht="15.75" x14ac:dyDescent="0.25">
      <c r="B36" s="19"/>
      <c r="C36" s="20"/>
      <c r="D36" s="21"/>
    </row>
    <row r="38" spans="2:13" x14ac:dyDescent="0.2">
      <c r="B38" s="288" t="s">
        <v>109</v>
      </c>
      <c r="C38" s="288"/>
      <c r="D38" s="288"/>
      <c r="E38" s="288"/>
      <c r="F38" s="288"/>
      <c r="G38" s="288"/>
      <c r="H38" s="288"/>
      <c r="I38" s="288"/>
      <c r="J38" s="288"/>
      <c r="K38" s="284">
        <f>Troškovnik!F318</f>
        <v>0</v>
      </c>
      <c r="L38" s="284"/>
      <c r="M38" s="198" t="s">
        <v>297</v>
      </c>
    </row>
    <row r="39" spans="2:13" x14ac:dyDescent="0.2">
      <c r="B39" s="288" t="s">
        <v>13</v>
      </c>
      <c r="C39" s="288"/>
      <c r="D39" s="288"/>
      <c r="E39" s="288"/>
      <c r="F39" s="288"/>
      <c r="G39" s="288"/>
      <c r="H39" s="288"/>
      <c r="I39" s="288"/>
      <c r="J39" s="288"/>
      <c r="K39" s="284">
        <f>Troškovnik!F319</f>
        <v>0</v>
      </c>
      <c r="L39" s="284"/>
      <c r="M39" s="198" t="s">
        <v>297</v>
      </c>
    </row>
    <row r="40" spans="2:13" x14ac:dyDescent="0.2">
      <c r="B40" s="288" t="s">
        <v>108</v>
      </c>
      <c r="C40" s="288"/>
      <c r="D40" s="288"/>
      <c r="E40" s="288"/>
      <c r="F40" s="288"/>
      <c r="G40" s="288"/>
      <c r="H40" s="288"/>
      <c r="I40" s="288"/>
      <c r="J40" s="288"/>
      <c r="K40" s="284">
        <f>Troškovnik!F320</f>
        <v>0</v>
      </c>
      <c r="L40" s="284"/>
      <c r="M40" s="198" t="s">
        <v>297</v>
      </c>
    </row>
    <row r="42" spans="2:13" x14ac:dyDescent="0.2">
      <c r="B42" s="24" t="s">
        <v>79</v>
      </c>
    </row>
    <row r="44" spans="2:13" ht="15.75" x14ac:dyDescent="0.25">
      <c r="B44" s="1" t="s">
        <v>87</v>
      </c>
      <c r="C44" s="1"/>
      <c r="D44" s="1"/>
      <c r="E44" s="1"/>
      <c r="F44" s="1"/>
      <c r="G44" s="1"/>
      <c r="H44" s="1"/>
      <c r="I44" s="1"/>
      <c r="J44" s="197" t="s">
        <v>52</v>
      </c>
      <c r="K44" s="18"/>
      <c r="L44" s="197"/>
      <c r="M44" s="197"/>
    </row>
    <row r="46" spans="2:13" ht="15.75" x14ac:dyDescent="0.25">
      <c r="B46" s="1" t="s">
        <v>533</v>
      </c>
      <c r="C46" s="1"/>
      <c r="D46" s="1"/>
      <c r="E46" s="1"/>
      <c r="F46" s="1"/>
      <c r="G46" s="1"/>
      <c r="H46" s="1"/>
      <c r="I46" s="1"/>
      <c r="J46" s="282"/>
      <c r="K46" s="282"/>
      <c r="L46" s="282"/>
      <c r="M46" s="282"/>
    </row>
    <row r="49" spans="2:9" ht="15.75" x14ac:dyDescent="0.25">
      <c r="B49" s="1" t="s">
        <v>532</v>
      </c>
      <c r="F49" s="1"/>
      <c r="H49" s="22"/>
      <c r="I49" s="22"/>
    </row>
    <row r="53" spans="2:9" hidden="1" x14ac:dyDescent="0.2"/>
    <row r="54" spans="2:9" hidden="1" x14ac:dyDescent="0.2"/>
    <row r="55" spans="2:9" hidden="1" x14ac:dyDescent="0.2"/>
    <row r="56" spans="2:9" hidden="1" x14ac:dyDescent="0.2"/>
    <row r="57" spans="2:9" hidden="1" x14ac:dyDescent="0.2"/>
    <row r="58" spans="2:9" hidden="1" x14ac:dyDescent="0.2"/>
    <row r="59" spans="2:9" hidden="1" x14ac:dyDescent="0.2"/>
    <row r="60" spans="2:9" hidden="1" x14ac:dyDescent="0.2"/>
    <row r="61" spans="2:9" hidden="1" x14ac:dyDescent="0.2"/>
    <row r="62" spans="2:9" hidden="1" x14ac:dyDescent="0.2"/>
    <row r="63" spans="2:9" hidden="1" x14ac:dyDescent="0.2"/>
    <row r="64" spans="2:9"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711" hidden="1" x14ac:dyDescent="0.2"/>
  </sheetData>
  <mergeCells count="20">
    <mergeCell ref="B1:M1"/>
    <mergeCell ref="B2:M2"/>
    <mergeCell ref="B3:M3"/>
    <mergeCell ref="B14:M14"/>
    <mergeCell ref="B16:M16"/>
    <mergeCell ref="K40:L40"/>
    <mergeCell ref="K38:L38"/>
    <mergeCell ref="K39:L39"/>
    <mergeCell ref="B6:M6"/>
    <mergeCell ref="B8:M8"/>
    <mergeCell ref="B10:M12"/>
    <mergeCell ref="B38:J38"/>
    <mergeCell ref="B39:J39"/>
    <mergeCell ref="B18:M18"/>
    <mergeCell ref="B21:M21"/>
    <mergeCell ref="B24:M24"/>
    <mergeCell ref="B26:M26"/>
    <mergeCell ref="B32:G32"/>
    <mergeCell ref="B34:G34"/>
    <mergeCell ref="B40:J40"/>
  </mergeCells>
  <phoneticPr fontId="0" type="noConversion"/>
  <conditionalFormatting sqref="J44 L44:M44">
    <cfRule type="cellIs" dxfId="1" priority="4" stopIfTrue="1" operator="equal">
      <formula>0</formula>
    </cfRule>
  </conditionalFormatting>
  <conditionalFormatting sqref="J46:M46">
    <cfRule type="cellIs" dxfId="0" priority="1" stopIfTrue="1" operator="equal">
      <formula>0</formula>
    </cfRule>
  </conditionalFormatting>
  <pageMargins left="0.78740157480314965" right="0.39370078740157483" top="0.59055118110236227" bottom="0.78740157480314965" header="0.51181102362204722" footer="0.62992125984251968"/>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B2A13-AC25-4925-B398-AC1AD2718F04}">
  <sheetPr codeName="List3"/>
  <dimension ref="A1:F58"/>
  <sheetViews>
    <sheetView topLeftCell="A7" zoomScale="126" zoomScaleNormal="126" zoomScaleSheetLayoutView="126" workbookViewId="0">
      <selection sqref="A1:D1"/>
    </sheetView>
  </sheetViews>
  <sheetFormatPr defaultRowHeight="12.75" x14ac:dyDescent="0.2"/>
  <cols>
    <col min="1" max="1" width="8.28515625" style="23" customWidth="1"/>
    <col min="2" max="2" width="6.85546875" style="6" hidden="1" customWidth="1"/>
    <col min="3" max="3" width="72.140625" style="7" customWidth="1"/>
    <col min="4" max="4" width="10.28515625" style="9" customWidth="1"/>
    <col min="5" max="5" width="11.28515625" style="13" hidden="1" customWidth="1"/>
    <col min="6" max="16384" width="9.140625" style="7"/>
  </cols>
  <sheetData>
    <row r="1" spans="1:6" ht="15.75" x14ac:dyDescent="0.2">
      <c r="A1" s="297" t="s">
        <v>110</v>
      </c>
      <c r="B1" s="297"/>
      <c r="C1" s="297"/>
      <c r="D1" s="297"/>
      <c r="E1" s="25"/>
      <c r="F1" s="25"/>
    </row>
    <row r="2" spans="1:6" ht="15.75" x14ac:dyDescent="0.2">
      <c r="A2" s="298" t="s">
        <v>281</v>
      </c>
      <c r="B2" s="298"/>
      <c r="C2" s="298"/>
      <c r="D2" s="298"/>
      <c r="E2" s="25"/>
      <c r="F2" s="25"/>
    </row>
    <row r="3" spans="1:6" x14ac:dyDescent="0.2">
      <c r="A3" s="299"/>
      <c r="B3" s="299"/>
      <c r="C3" s="299"/>
      <c r="D3" s="299"/>
      <c r="E3" s="26"/>
      <c r="F3" s="27"/>
    </row>
    <row r="4" spans="1:6" s="4" customFormat="1" ht="15" x14ac:dyDescent="0.2">
      <c r="A4" s="163"/>
      <c r="D4" s="8"/>
      <c r="E4" s="11"/>
    </row>
    <row r="5" spans="1:6" s="4" customFormat="1" ht="15.75" x14ac:dyDescent="0.25">
      <c r="A5" s="164" t="s">
        <v>50</v>
      </c>
      <c r="B5" s="165"/>
      <c r="C5" s="165"/>
      <c r="D5" s="166"/>
      <c r="E5" s="12"/>
    </row>
    <row r="6" spans="1:6" s="4" customFormat="1" ht="15" x14ac:dyDescent="0.2">
      <c r="A6" s="163"/>
      <c r="D6" s="8"/>
      <c r="E6" s="11"/>
    </row>
    <row r="7" spans="1:6" s="5" customFormat="1" ht="15.75" x14ac:dyDescent="0.25">
      <c r="A7" s="167" t="s">
        <v>55</v>
      </c>
      <c r="B7" s="168" t="s">
        <v>44</v>
      </c>
      <c r="C7" s="5" t="s">
        <v>29</v>
      </c>
      <c r="D7" s="10"/>
      <c r="E7" s="10" t="s">
        <v>20</v>
      </c>
    </row>
    <row r="8" spans="1:6" s="4" customFormat="1" ht="15" x14ac:dyDescent="0.2">
      <c r="A8" s="163" t="s">
        <v>56</v>
      </c>
      <c r="B8" s="169" t="s">
        <v>44</v>
      </c>
      <c r="C8" s="4" t="s">
        <v>276</v>
      </c>
      <c r="D8" s="8"/>
      <c r="E8" s="8"/>
    </row>
    <row r="9" spans="1:6" s="4" customFormat="1" ht="15" x14ac:dyDescent="0.2">
      <c r="A9" s="163" t="s">
        <v>61</v>
      </c>
      <c r="B9" s="169" t="s">
        <v>44</v>
      </c>
      <c r="C9" s="4" t="s">
        <v>30</v>
      </c>
      <c r="D9" s="8"/>
      <c r="E9" s="8"/>
    </row>
    <row r="10" spans="1:6" s="4" customFormat="1" ht="15" x14ac:dyDescent="0.2">
      <c r="A10" s="163" t="s">
        <v>66</v>
      </c>
      <c r="B10" s="169" t="s">
        <v>44</v>
      </c>
      <c r="C10" s="4" t="s">
        <v>277</v>
      </c>
      <c r="D10" s="8"/>
      <c r="E10" s="8"/>
    </row>
    <row r="11" spans="1:6" s="4" customFormat="1" ht="15" x14ac:dyDescent="0.2">
      <c r="A11" s="163" t="s">
        <v>434</v>
      </c>
      <c r="B11" s="169" t="s">
        <v>44</v>
      </c>
      <c r="C11" s="4" t="s">
        <v>531</v>
      </c>
      <c r="D11" s="8"/>
      <c r="E11" s="8"/>
    </row>
    <row r="12" spans="1:6" s="4" customFormat="1" ht="15" x14ac:dyDescent="0.2">
      <c r="A12" s="163"/>
      <c r="B12" s="169"/>
      <c r="D12" s="8"/>
      <c r="E12" s="8"/>
    </row>
    <row r="13" spans="1:6" s="5" customFormat="1" ht="15.75" x14ac:dyDescent="0.25">
      <c r="A13" s="167" t="s">
        <v>68</v>
      </c>
      <c r="B13" s="168" t="s">
        <v>44</v>
      </c>
      <c r="C13" s="5" t="s">
        <v>31</v>
      </c>
      <c r="D13" s="10"/>
      <c r="E13" s="10" t="s">
        <v>21</v>
      </c>
    </row>
    <row r="14" spans="1:6" s="4" customFormat="1" ht="15" hidden="1" x14ac:dyDescent="0.2">
      <c r="A14" s="163" t="s">
        <v>8</v>
      </c>
      <c r="B14" s="169" t="s">
        <v>12</v>
      </c>
      <c r="C14" s="4" t="s">
        <v>32</v>
      </c>
      <c r="D14" s="8"/>
      <c r="E14" s="8"/>
    </row>
    <row r="15" spans="1:6" s="4" customFormat="1" ht="15" x14ac:dyDescent="0.2">
      <c r="A15" s="163" t="s">
        <v>69</v>
      </c>
      <c r="B15" s="169" t="s">
        <v>44</v>
      </c>
      <c r="C15" s="4" t="s">
        <v>17</v>
      </c>
      <c r="D15" s="8"/>
      <c r="E15" s="8"/>
    </row>
    <row r="16" spans="1:6" s="4" customFormat="1" ht="15" x14ac:dyDescent="0.2">
      <c r="A16" s="163" t="s">
        <v>71</v>
      </c>
      <c r="B16" s="169" t="s">
        <v>44</v>
      </c>
      <c r="C16" s="4" t="s">
        <v>41</v>
      </c>
      <c r="D16" s="8"/>
      <c r="E16" s="8"/>
    </row>
    <row r="17" spans="1:5" s="4" customFormat="1" ht="15" hidden="1" x14ac:dyDescent="0.2">
      <c r="A17" s="163" t="s">
        <v>8</v>
      </c>
      <c r="B17" s="169" t="s">
        <v>12</v>
      </c>
      <c r="C17" s="4" t="s">
        <v>39</v>
      </c>
      <c r="D17" s="8"/>
      <c r="E17" s="8"/>
    </row>
    <row r="18" spans="1:5" s="4" customFormat="1" ht="15" hidden="1" x14ac:dyDescent="0.2">
      <c r="A18" s="163" t="s">
        <v>8</v>
      </c>
      <c r="B18" s="169" t="s">
        <v>12</v>
      </c>
      <c r="C18" s="4" t="s">
        <v>18</v>
      </c>
      <c r="D18" s="8"/>
      <c r="E18" s="8"/>
    </row>
    <row r="19" spans="1:5" s="4" customFormat="1" ht="15" hidden="1" x14ac:dyDescent="0.2">
      <c r="A19" s="163" t="s">
        <v>8</v>
      </c>
      <c r="B19" s="169" t="s">
        <v>12</v>
      </c>
      <c r="C19" s="4" t="s">
        <v>6</v>
      </c>
      <c r="D19" s="8"/>
      <c r="E19" s="8"/>
    </row>
    <row r="20" spans="1:5" s="4" customFormat="1" ht="15" hidden="1" x14ac:dyDescent="0.2">
      <c r="A20" s="163" t="s">
        <v>8</v>
      </c>
      <c r="B20" s="169" t="s">
        <v>12</v>
      </c>
      <c r="C20" s="4" t="s">
        <v>19</v>
      </c>
      <c r="D20" s="8"/>
      <c r="E20" s="8"/>
    </row>
    <row r="21" spans="1:5" s="4" customFormat="1" ht="15" x14ac:dyDescent="0.2">
      <c r="A21" s="163" t="s">
        <v>74</v>
      </c>
      <c r="B21" s="169" t="s">
        <v>44</v>
      </c>
      <c r="C21" s="4" t="s">
        <v>529</v>
      </c>
      <c r="D21" s="8"/>
      <c r="E21" s="8"/>
    </row>
    <row r="22" spans="1:5" s="4" customFormat="1" ht="15" hidden="1" x14ac:dyDescent="0.2">
      <c r="A22" s="163" t="s">
        <v>8</v>
      </c>
      <c r="B22" s="169" t="s">
        <v>12</v>
      </c>
      <c r="C22" s="4" t="s">
        <v>49</v>
      </c>
      <c r="D22" s="8"/>
      <c r="E22" s="8"/>
    </row>
    <row r="23" spans="1:5" s="4" customFormat="1" ht="15" x14ac:dyDescent="0.2">
      <c r="A23" s="163" t="s">
        <v>76</v>
      </c>
      <c r="B23" s="169" t="s">
        <v>44</v>
      </c>
      <c r="C23" s="4" t="s">
        <v>530</v>
      </c>
      <c r="D23" s="8"/>
      <c r="E23" s="8"/>
    </row>
    <row r="24" spans="1:5" s="4" customFormat="1" ht="15" x14ac:dyDescent="0.2">
      <c r="A24" s="163" t="s">
        <v>420</v>
      </c>
      <c r="B24" s="169" t="s">
        <v>44</v>
      </c>
      <c r="C24" s="4" t="s">
        <v>114</v>
      </c>
      <c r="D24" s="8"/>
      <c r="E24" s="8"/>
    </row>
    <row r="25" spans="1:5" x14ac:dyDescent="0.2">
      <c r="B25" s="7"/>
    </row>
    <row r="26" spans="1:5" s="5" customFormat="1" ht="15.75" hidden="1" x14ac:dyDescent="0.25">
      <c r="A26" s="167" t="s">
        <v>7</v>
      </c>
      <c r="B26" s="168" t="s">
        <v>12</v>
      </c>
      <c r="C26" s="5" t="s">
        <v>45</v>
      </c>
      <c r="D26" s="10"/>
      <c r="E26" s="10" t="s">
        <v>22</v>
      </c>
    </row>
    <row r="27" spans="1:5" s="4" customFormat="1" ht="15" hidden="1" x14ac:dyDescent="0.2">
      <c r="A27" s="163" t="s">
        <v>8</v>
      </c>
      <c r="B27" s="169" t="s">
        <v>12</v>
      </c>
      <c r="C27" s="4" t="s">
        <v>1</v>
      </c>
      <c r="D27" s="8"/>
      <c r="E27" s="8"/>
    </row>
    <row r="28" spans="1:5" s="4" customFormat="1" ht="15" hidden="1" x14ac:dyDescent="0.2">
      <c r="A28" s="163" t="s">
        <v>8</v>
      </c>
      <c r="B28" s="169" t="s">
        <v>12</v>
      </c>
      <c r="C28" s="4" t="s">
        <v>5</v>
      </c>
      <c r="D28" s="8"/>
      <c r="E28" s="8"/>
    </row>
    <row r="29" spans="1:5" s="4" customFormat="1" ht="15" hidden="1" x14ac:dyDescent="0.2">
      <c r="A29" s="163" t="s">
        <v>8</v>
      </c>
      <c r="B29" s="169" t="s">
        <v>12</v>
      </c>
      <c r="C29" s="4" t="s">
        <v>46</v>
      </c>
      <c r="D29" s="8"/>
      <c r="E29" s="8"/>
    </row>
    <row r="30" spans="1:5" s="4" customFormat="1" ht="15" hidden="1" x14ac:dyDescent="0.2">
      <c r="A30" s="163" t="s">
        <v>8</v>
      </c>
      <c r="B30" s="169" t="s">
        <v>12</v>
      </c>
      <c r="C30" s="4" t="s">
        <v>2</v>
      </c>
      <c r="D30" s="8"/>
      <c r="E30" s="8"/>
    </row>
    <row r="31" spans="1:5" s="4" customFormat="1" ht="15" hidden="1" x14ac:dyDescent="0.2">
      <c r="A31" s="163" t="s">
        <v>8</v>
      </c>
      <c r="B31" s="169" t="s">
        <v>12</v>
      </c>
      <c r="C31" s="4" t="s">
        <v>3</v>
      </c>
      <c r="D31" s="8"/>
      <c r="E31" s="8"/>
    </row>
    <row r="32" spans="1:5" s="4" customFormat="1" ht="15" hidden="1" x14ac:dyDescent="0.2">
      <c r="A32" s="163" t="s">
        <v>8</v>
      </c>
      <c r="B32" s="169" t="s">
        <v>12</v>
      </c>
      <c r="C32" s="4" t="s">
        <v>4</v>
      </c>
      <c r="D32" s="8"/>
      <c r="E32" s="8"/>
    </row>
    <row r="33" spans="1:5" s="4" customFormat="1" ht="15" hidden="1" x14ac:dyDescent="0.2">
      <c r="A33" s="163"/>
      <c r="B33" s="170"/>
      <c r="D33" s="8"/>
      <c r="E33" s="8"/>
    </row>
    <row r="34" spans="1:5" s="5" customFormat="1" ht="15.75" hidden="1" x14ac:dyDescent="0.25">
      <c r="A34" s="167" t="s">
        <v>7</v>
      </c>
      <c r="B34" s="168" t="s">
        <v>12</v>
      </c>
      <c r="C34" s="5" t="s">
        <v>51</v>
      </c>
      <c r="D34" s="10"/>
      <c r="E34" s="10" t="s">
        <v>23</v>
      </c>
    </row>
    <row r="35" spans="1:5" s="5" customFormat="1" ht="15.75" hidden="1" x14ac:dyDescent="0.25">
      <c r="A35" s="167"/>
      <c r="B35" s="171"/>
      <c r="D35" s="10"/>
      <c r="E35" s="10"/>
    </row>
    <row r="36" spans="1:5" s="5" customFormat="1" ht="15.75" hidden="1" x14ac:dyDescent="0.25">
      <c r="A36" s="167" t="s">
        <v>7</v>
      </c>
      <c r="B36" s="168" t="s">
        <v>12</v>
      </c>
      <c r="C36" s="5" t="s">
        <v>47</v>
      </c>
      <c r="D36" s="10"/>
      <c r="E36" s="10" t="s">
        <v>24</v>
      </c>
    </row>
    <row r="37" spans="1:5" s="4" customFormat="1" ht="15" hidden="1" x14ac:dyDescent="0.2">
      <c r="A37" s="163"/>
      <c r="D37" s="8"/>
      <c r="E37" s="8"/>
    </row>
    <row r="38" spans="1:5" s="4" customFormat="1" ht="15.75" hidden="1" x14ac:dyDescent="0.25">
      <c r="A38" s="167"/>
      <c r="B38" s="5"/>
      <c r="C38" s="5"/>
      <c r="D38" s="8"/>
      <c r="E38" s="8"/>
    </row>
    <row r="39" spans="1:5" s="4" customFormat="1" ht="15" hidden="1" x14ac:dyDescent="0.2">
      <c r="A39" s="163"/>
      <c r="D39" s="8"/>
      <c r="E39" s="8"/>
    </row>
    <row r="40" spans="1:5" s="5" customFormat="1" ht="15.75" x14ac:dyDescent="0.25">
      <c r="A40" s="167" t="s">
        <v>78</v>
      </c>
      <c r="B40" s="168" t="s">
        <v>44</v>
      </c>
      <c r="C40" s="5" t="s">
        <v>452</v>
      </c>
      <c r="D40" s="10"/>
      <c r="E40" s="10" t="s">
        <v>21</v>
      </c>
    </row>
    <row r="41" spans="1:5" s="4" customFormat="1" ht="15" hidden="1" x14ac:dyDescent="0.2">
      <c r="A41" s="163" t="s">
        <v>8</v>
      </c>
      <c r="B41" s="169" t="s">
        <v>12</v>
      </c>
      <c r="C41" s="4" t="s">
        <v>32</v>
      </c>
      <c r="D41" s="8"/>
      <c r="E41" s="8"/>
    </row>
    <row r="42" spans="1:5" s="4" customFormat="1" ht="15" x14ac:dyDescent="0.2">
      <c r="A42" s="163" t="s">
        <v>346</v>
      </c>
      <c r="B42" s="169" t="s">
        <v>44</v>
      </c>
      <c r="C42" s="4" t="s">
        <v>526</v>
      </c>
      <c r="D42" s="8"/>
      <c r="E42" s="8"/>
    </row>
    <row r="43" spans="1:5" s="4" customFormat="1" ht="15" x14ac:dyDescent="0.2">
      <c r="A43" s="163" t="s">
        <v>347</v>
      </c>
      <c r="B43" s="169" t="s">
        <v>44</v>
      </c>
      <c r="C43" s="4" t="s">
        <v>527</v>
      </c>
      <c r="D43" s="8"/>
      <c r="E43" s="8"/>
    </row>
    <row r="44" spans="1:5" s="4" customFormat="1" ht="15" hidden="1" x14ac:dyDescent="0.2">
      <c r="A44" s="163" t="s">
        <v>8</v>
      </c>
      <c r="B44" s="169" t="s">
        <v>12</v>
      </c>
      <c r="C44" s="4" t="s">
        <v>39</v>
      </c>
      <c r="D44" s="8"/>
      <c r="E44" s="8"/>
    </row>
    <row r="45" spans="1:5" s="4" customFormat="1" ht="15" hidden="1" x14ac:dyDescent="0.2">
      <c r="A45" s="163" t="s">
        <v>8</v>
      </c>
      <c r="B45" s="169" t="s">
        <v>12</v>
      </c>
      <c r="C45" s="4" t="s">
        <v>18</v>
      </c>
      <c r="D45" s="8"/>
      <c r="E45" s="8"/>
    </row>
    <row r="46" spans="1:5" s="4" customFormat="1" ht="15" hidden="1" x14ac:dyDescent="0.2">
      <c r="A46" s="163" t="s">
        <v>8</v>
      </c>
      <c r="B46" s="169" t="s">
        <v>12</v>
      </c>
      <c r="C46" s="4" t="s">
        <v>6</v>
      </c>
      <c r="D46" s="8"/>
      <c r="E46" s="8"/>
    </row>
    <row r="47" spans="1:5" s="4" customFormat="1" ht="15" hidden="1" x14ac:dyDescent="0.2">
      <c r="A47" s="163" t="s">
        <v>8</v>
      </c>
      <c r="B47" s="169" t="s">
        <v>12</v>
      </c>
      <c r="C47" s="4" t="s">
        <v>19</v>
      </c>
      <c r="D47" s="8"/>
      <c r="E47" s="8"/>
    </row>
    <row r="48" spans="1:5" s="4" customFormat="1" ht="15" x14ac:dyDescent="0.2">
      <c r="A48" s="163" t="s">
        <v>363</v>
      </c>
      <c r="B48" s="169" t="s">
        <v>44</v>
      </c>
      <c r="C48" s="4" t="s">
        <v>351</v>
      </c>
      <c r="D48" s="8"/>
      <c r="E48" s="8"/>
    </row>
    <row r="49" spans="1:5" s="4" customFormat="1" ht="15" hidden="1" x14ac:dyDescent="0.2">
      <c r="A49" s="163" t="s">
        <v>8</v>
      </c>
      <c r="B49" s="169" t="s">
        <v>12</v>
      </c>
      <c r="C49" s="4" t="s">
        <v>49</v>
      </c>
      <c r="D49" s="8"/>
      <c r="E49" s="8"/>
    </row>
    <row r="50" spans="1:5" x14ac:dyDescent="0.2">
      <c r="B50" s="7"/>
    </row>
    <row r="51" spans="1:5" ht="15.75" x14ac:dyDescent="0.25">
      <c r="A51" s="167" t="s">
        <v>436</v>
      </c>
      <c r="B51" s="168" t="s">
        <v>12</v>
      </c>
      <c r="C51" s="172" t="s">
        <v>15</v>
      </c>
      <c r="E51" s="9"/>
    </row>
    <row r="52" spans="1:5" ht="15.75" x14ac:dyDescent="0.2">
      <c r="A52" s="163" t="s">
        <v>492</v>
      </c>
      <c r="B52" s="168"/>
      <c r="C52" s="173" t="s">
        <v>111</v>
      </c>
      <c r="E52" s="9"/>
    </row>
    <row r="53" spans="1:5" ht="15.75" x14ac:dyDescent="0.2">
      <c r="A53" s="163" t="s">
        <v>495</v>
      </c>
      <c r="B53" s="168"/>
      <c r="C53" s="173" t="s">
        <v>528</v>
      </c>
      <c r="E53" s="9"/>
    </row>
    <row r="54" spans="1:5" ht="15.75" x14ac:dyDescent="0.2">
      <c r="A54" s="163" t="s">
        <v>504</v>
      </c>
      <c r="B54" s="168"/>
      <c r="C54" s="173" t="s">
        <v>112</v>
      </c>
      <c r="E54" s="9"/>
    </row>
    <row r="55" spans="1:5" ht="15.75" x14ac:dyDescent="0.2">
      <c r="A55" s="163" t="s">
        <v>511</v>
      </c>
      <c r="B55" s="168"/>
      <c r="C55" s="4" t="s">
        <v>113</v>
      </c>
      <c r="E55" s="9"/>
    </row>
    <row r="56" spans="1:5" ht="15.75" x14ac:dyDescent="0.2">
      <c r="A56" s="163" t="s">
        <v>519</v>
      </c>
      <c r="B56" s="168"/>
      <c r="C56" s="173" t="s">
        <v>114</v>
      </c>
      <c r="E56" s="9"/>
    </row>
    <row r="57" spans="1:5" s="4" customFormat="1" ht="15" hidden="1" x14ac:dyDescent="0.2">
      <c r="A57" s="163" t="s">
        <v>8</v>
      </c>
      <c r="B57" s="169" t="s">
        <v>12</v>
      </c>
      <c r="C57" s="4" t="s">
        <v>6</v>
      </c>
      <c r="D57" s="8"/>
      <c r="E57" s="8"/>
    </row>
    <row r="58" spans="1:5" s="4" customFormat="1" ht="15" hidden="1" x14ac:dyDescent="0.2">
      <c r="A58" s="163" t="s">
        <v>8</v>
      </c>
      <c r="B58" s="169" t="s">
        <v>12</v>
      </c>
      <c r="C58" s="4" t="s">
        <v>19</v>
      </c>
      <c r="D58" s="8"/>
      <c r="E58" s="8"/>
    </row>
  </sheetData>
  <mergeCells count="2">
    <mergeCell ref="A1:D1"/>
    <mergeCell ref="A2:D3"/>
  </mergeCells>
  <pageMargins left="0.78740157480314965" right="0.39370078740157483" top="0.59055118110236227" bottom="0.78740157480314965" header="0.51181102362204722" footer="0.62992125984251968"/>
  <pageSetup paperSize="9" orientation="portrait" r:id="rId1"/>
  <headerFooter alignWithMargins="0">
    <oddFooter>&amp;R&amp;"Arial,Podebljano"&amp;8&amp;P od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B270"/>
  <sheetViews>
    <sheetView zoomScale="114" zoomScaleNormal="114" zoomScaleSheetLayoutView="100" workbookViewId="0">
      <selection sqref="A1:B1"/>
    </sheetView>
  </sheetViews>
  <sheetFormatPr defaultRowHeight="12.75" x14ac:dyDescent="0.2"/>
  <cols>
    <col min="1" max="1" width="8.28515625" style="23" customWidth="1"/>
    <col min="2" max="2" width="83.7109375" style="6" customWidth="1"/>
    <col min="3" max="16384" width="9.140625" style="7"/>
  </cols>
  <sheetData>
    <row r="1" spans="1:2" ht="15.75" x14ac:dyDescent="0.2">
      <c r="A1" s="297" t="s">
        <v>110</v>
      </c>
      <c r="B1" s="297"/>
    </row>
    <row r="2" spans="1:2" ht="15.75" customHeight="1" x14ac:dyDescent="0.2">
      <c r="A2" s="300" t="s">
        <v>281</v>
      </c>
      <c r="B2" s="300"/>
    </row>
    <row r="3" spans="1:2" ht="15" customHeight="1" x14ac:dyDescent="0.2">
      <c r="A3" s="301"/>
      <c r="B3" s="301"/>
    </row>
    <row r="4" spans="1:2" s="4" customFormat="1" ht="15" x14ac:dyDescent="0.2">
      <c r="A4" s="163"/>
    </row>
    <row r="5" spans="1:2" s="4" customFormat="1" ht="15.75" x14ac:dyDescent="0.25">
      <c r="A5" s="174"/>
      <c r="B5" s="175" t="s">
        <v>130</v>
      </c>
    </row>
    <row r="6" spans="1:2" s="5" customFormat="1" ht="15.75" x14ac:dyDescent="0.25">
      <c r="A6" s="174"/>
      <c r="B6" s="174"/>
    </row>
    <row r="7" spans="1:2" s="4" customFormat="1" ht="51" x14ac:dyDescent="0.2">
      <c r="A7" s="174"/>
      <c r="B7" s="177" t="s">
        <v>131</v>
      </c>
    </row>
    <row r="8" spans="1:2" s="4" customFormat="1" ht="51" x14ac:dyDescent="0.2">
      <c r="A8" s="174"/>
      <c r="B8" s="177" t="s">
        <v>132</v>
      </c>
    </row>
    <row r="9" spans="1:2" s="4" customFormat="1" ht="25.5" x14ac:dyDescent="0.2">
      <c r="A9" s="174"/>
      <c r="B9" s="177" t="s">
        <v>133</v>
      </c>
    </row>
    <row r="10" spans="1:2" s="4" customFormat="1" ht="25.5" x14ac:dyDescent="0.2">
      <c r="A10" s="174"/>
      <c r="B10" s="178" t="s">
        <v>134</v>
      </c>
    </row>
    <row r="11" spans="1:2" s="5" customFormat="1" ht="64.5" x14ac:dyDescent="0.25">
      <c r="A11" s="174"/>
      <c r="B11" s="177" t="s">
        <v>135</v>
      </c>
    </row>
    <row r="12" spans="1:2" s="4" customFormat="1" ht="63.75" hidden="1" x14ac:dyDescent="0.2">
      <c r="A12" s="174"/>
      <c r="B12" s="177" t="s">
        <v>136</v>
      </c>
    </row>
    <row r="13" spans="1:2" s="4" customFormat="1" ht="51" x14ac:dyDescent="0.2">
      <c r="A13" s="174"/>
      <c r="B13" s="177" t="s">
        <v>137</v>
      </c>
    </row>
    <row r="14" spans="1:2" s="4" customFormat="1" ht="63.75" x14ac:dyDescent="0.2">
      <c r="A14" s="174"/>
      <c r="B14" s="177" t="s">
        <v>138</v>
      </c>
    </row>
    <row r="15" spans="1:2" s="4" customFormat="1" ht="15" hidden="1" x14ac:dyDescent="0.2">
      <c r="A15" s="174"/>
      <c r="B15" s="177"/>
    </row>
    <row r="16" spans="1:2" s="4" customFormat="1" ht="15" hidden="1" x14ac:dyDescent="0.2">
      <c r="A16" s="174"/>
      <c r="B16" s="177" t="s">
        <v>139</v>
      </c>
    </row>
    <row r="17" spans="1:2" s="4" customFormat="1" ht="15" hidden="1" x14ac:dyDescent="0.2">
      <c r="A17" s="174"/>
      <c r="B17" s="177"/>
    </row>
    <row r="18" spans="1:2" s="4" customFormat="1" ht="15" hidden="1" x14ac:dyDescent="0.2">
      <c r="A18" s="174"/>
      <c r="B18" s="177" t="s">
        <v>140</v>
      </c>
    </row>
    <row r="19" spans="1:2" s="4" customFormat="1" ht="76.5" x14ac:dyDescent="0.2">
      <c r="A19" s="174"/>
      <c r="B19" s="177" t="s">
        <v>141</v>
      </c>
    </row>
    <row r="20" spans="1:2" s="4" customFormat="1" ht="25.5" hidden="1" x14ac:dyDescent="0.2">
      <c r="A20" s="174"/>
      <c r="B20" s="177" t="s">
        <v>142</v>
      </c>
    </row>
    <row r="21" spans="1:2" s="4" customFormat="1" ht="38.25" hidden="1" x14ac:dyDescent="0.2">
      <c r="A21" s="174"/>
      <c r="B21" s="177" t="s">
        <v>143</v>
      </c>
    </row>
    <row r="22" spans="1:2" s="4" customFormat="1" ht="15" x14ac:dyDescent="0.2">
      <c r="A22" s="174"/>
      <c r="B22" s="177"/>
    </row>
    <row r="23" spans="1:2" s="37" customFormat="1" ht="14.25" x14ac:dyDescent="0.2">
      <c r="A23" s="174"/>
      <c r="B23" s="179"/>
    </row>
    <row r="24" spans="1:2" s="37" customFormat="1" ht="14.25" x14ac:dyDescent="0.2">
      <c r="A24" s="174"/>
      <c r="B24" s="180" t="s">
        <v>144</v>
      </c>
    </row>
    <row r="25" spans="1:2" s="37" customFormat="1" ht="14.25" x14ac:dyDescent="0.2">
      <c r="A25" s="174"/>
      <c r="B25" s="181"/>
    </row>
    <row r="26" spans="1:2" s="37" customFormat="1" ht="38.25" x14ac:dyDescent="0.2">
      <c r="A26" s="174"/>
      <c r="B26" s="182" t="s">
        <v>145</v>
      </c>
    </row>
    <row r="27" spans="1:2" s="37" customFormat="1" ht="14.25" x14ac:dyDescent="0.2">
      <c r="A27" s="174"/>
      <c r="B27" s="181"/>
    </row>
    <row r="28" spans="1:2" s="37" customFormat="1" ht="25.5" x14ac:dyDescent="0.2">
      <c r="A28" s="174"/>
      <c r="B28" s="182" t="s">
        <v>146</v>
      </c>
    </row>
    <row r="29" spans="1:2" s="37" customFormat="1" ht="38.25" x14ac:dyDescent="0.2">
      <c r="A29" s="174"/>
      <c r="B29" s="182" t="s">
        <v>147</v>
      </c>
    </row>
    <row r="30" spans="1:2" ht="14.25" x14ac:dyDescent="0.2">
      <c r="A30" s="174"/>
      <c r="B30" s="182"/>
    </row>
    <row r="31" spans="1:2" ht="51" x14ac:dyDescent="0.2">
      <c r="A31" s="174"/>
      <c r="B31" s="182" t="s">
        <v>148</v>
      </c>
    </row>
    <row r="32" spans="1:2" ht="25.5" x14ac:dyDescent="0.2">
      <c r="A32" s="174"/>
      <c r="B32" s="182" t="s">
        <v>149</v>
      </c>
    </row>
    <row r="33" spans="1:2" ht="14.25" x14ac:dyDescent="0.2">
      <c r="A33" s="174"/>
      <c r="B33" s="182"/>
    </row>
    <row r="34" spans="1:2" ht="14.25" x14ac:dyDescent="0.2">
      <c r="A34" s="174"/>
      <c r="B34" s="182" t="s">
        <v>150</v>
      </c>
    </row>
    <row r="35" spans="1:2" ht="14.25" x14ac:dyDescent="0.2">
      <c r="A35" s="174"/>
      <c r="B35" s="182" t="s">
        <v>151</v>
      </c>
    </row>
    <row r="36" spans="1:2" ht="14.25" x14ac:dyDescent="0.2">
      <c r="A36" s="174"/>
      <c r="B36" s="182"/>
    </row>
    <row r="37" spans="1:2" ht="51" x14ac:dyDescent="0.2">
      <c r="A37" s="174"/>
      <c r="B37" s="178" t="s">
        <v>152</v>
      </c>
    </row>
    <row r="38" spans="1:2" ht="14.25" x14ac:dyDescent="0.2">
      <c r="A38" s="174"/>
      <c r="B38" s="178"/>
    </row>
    <row r="39" spans="1:2" ht="25.5" x14ac:dyDescent="0.2">
      <c r="A39" s="174"/>
      <c r="B39" s="178" t="s">
        <v>153</v>
      </c>
    </row>
    <row r="40" spans="1:2" ht="14.25" x14ac:dyDescent="0.2">
      <c r="A40" s="174"/>
      <c r="B40" s="177"/>
    </row>
    <row r="41" spans="1:2" x14ac:dyDescent="0.2">
      <c r="A41" s="183"/>
      <c r="B41" s="177"/>
    </row>
    <row r="42" spans="1:2" x14ac:dyDescent="0.2">
      <c r="A42" s="183"/>
      <c r="B42" s="180" t="s">
        <v>123</v>
      </c>
    </row>
    <row r="43" spans="1:2" x14ac:dyDescent="0.2">
      <c r="A43" s="183"/>
      <c r="B43" s="181"/>
    </row>
    <row r="44" spans="1:2" ht="63.75" x14ac:dyDescent="0.2">
      <c r="A44" s="183"/>
      <c r="B44" s="182" t="s">
        <v>154</v>
      </c>
    </row>
    <row r="45" spans="1:2" x14ac:dyDescent="0.2">
      <c r="A45" s="183"/>
      <c r="B45" s="183"/>
    </row>
    <row r="46" spans="1:2" ht="25.5" x14ac:dyDescent="0.2">
      <c r="A46" s="183"/>
      <c r="B46" s="177" t="s">
        <v>155</v>
      </c>
    </row>
    <row r="47" spans="1:2" x14ac:dyDescent="0.2">
      <c r="A47" s="183"/>
      <c r="B47" s="177" t="s">
        <v>156</v>
      </c>
    </row>
    <row r="48" spans="1:2" x14ac:dyDescent="0.2">
      <c r="A48" s="183"/>
      <c r="B48" s="177" t="s">
        <v>157</v>
      </c>
    </row>
    <row r="49" spans="1:2" x14ac:dyDescent="0.2">
      <c r="A49" s="183"/>
      <c r="B49" s="184" t="s">
        <v>158</v>
      </c>
    </row>
    <row r="50" spans="1:2" x14ac:dyDescent="0.2">
      <c r="A50" s="183"/>
      <c r="B50" s="184" t="s">
        <v>159</v>
      </c>
    </row>
    <row r="51" spans="1:2" x14ac:dyDescent="0.2">
      <c r="A51" s="183"/>
      <c r="B51" s="184" t="s">
        <v>160</v>
      </c>
    </row>
    <row r="52" spans="1:2" ht="25.5" x14ac:dyDescent="0.2">
      <c r="A52" s="183"/>
      <c r="B52" s="177" t="s">
        <v>161</v>
      </c>
    </row>
    <row r="53" spans="1:2" x14ac:dyDescent="0.2">
      <c r="A53" s="183"/>
      <c r="B53" s="177"/>
    </row>
    <row r="54" spans="1:2" ht="63.75" x14ac:dyDescent="0.2">
      <c r="A54" s="183"/>
      <c r="B54" s="177" t="s">
        <v>162</v>
      </c>
    </row>
    <row r="55" spans="1:2" x14ac:dyDescent="0.2">
      <c r="A55" s="183"/>
      <c r="B55" s="177"/>
    </row>
    <row r="56" spans="1:2" ht="102" x14ac:dyDescent="0.2">
      <c r="A56" s="183"/>
      <c r="B56" s="176" t="s">
        <v>163</v>
      </c>
    </row>
    <row r="57" spans="1:2" x14ac:dyDescent="0.2">
      <c r="A57" s="183"/>
      <c r="B57" s="177"/>
    </row>
    <row r="58" spans="1:2" ht="38.25" x14ac:dyDescent="0.2">
      <c r="A58" s="183"/>
      <c r="B58" s="177" t="s">
        <v>164</v>
      </c>
    </row>
    <row r="59" spans="1:2" x14ac:dyDescent="0.2">
      <c r="A59" s="183"/>
      <c r="B59" s="177" t="s">
        <v>165</v>
      </c>
    </row>
    <row r="60" spans="1:2" x14ac:dyDescent="0.2">
      <c r="A60" s="183"/>
      <c r="B60" s="177" t="s">
        <v>166</v>
      </c>
    </row>
    <row r="61" spans="1:2" x14ac:dyDescent="0.2">
      <c r="A61" s="183"/>
      <c r="B61" s="177" t="s">
        <v>167</v>
      </c>
    </row>
    <row r="62" spans="1:2" x14ac:dyDescent="0.2">
      <c r="A62" s="183"/>
      <c r="B62" s="177" t="s">
        <v>168</v>
      </c>
    </row>
    <row r="63" spans="1:2" x14ac:dyDescent="0.2">
      <c r="A63" s="183"/>
      <c r="B63" s="177" t="s">
        <v>169</v>
      </c>
    </row>
    <row r="64" spans="1:2" x14ac:dyDescent="0.2">
      <c r="A64" s="183"/>
      <c r="B64" s="177" t="s">
        <v>170</v>
      </c>
    </row>
    <row r="65" spans="1:2" x14ac:dyDescent="0.2">
      <c r="A65" s="183"/>
      <c r="B65" s="177" t="s">
        <v>171</v>
      </c>
    </row>
    <row r="66" spans="1:2" ht="25.5" x14ac:dyDescent="0.2">
      <c r="A66" s="183"/>
      <c r="B66" s="177" t="s">
        <v>172</v>
      </c>
    </row>
    <row r="67" spans="1:2" x14ac:dyDescent="0.2">
      <c r="A67" s="183"/>
      <c r="B67" s="177" t="s">
        <v>173</v>
      </c>
    </row>
    <row r="68" spans="1:2" x14ac:dyDescent="0.2">
      <c r="A68" s="183"/>
      <c r="B68" s="177" t="s">
        <v>174</v>
      </c>
    </row>
    <row r="69" spans="1:2" x14ac:dyDescent="0.2">
      <c r="A69" s="183"/>
      <c r="B69" s="177" t="s">
        <v>175</v>
      </c>
    </row>
    <row r="70" spans="1:2" ht="51" x14ac:dyDescent="0.2">
      <c r="A70" s="183"/>
      <c r="B70" s="185" t="s">
        <v>176</v>
      </c>
    </row>
    <row r="71" spans="1:2" x14ac:dyDescent="0.2">
      <c r="A71" s="183"/>
      <c r="B71" s="185"/>
    </row>
    <row r="72" spans="1:2" x14ac:dyDescent="0.2">
      <c r="A72" s="183"/>
      <c r="B72" s="177"/>
    </row>
    <row r="73" spans="1:2" x14ac:dyDescent="0.2">
      <c r="A73" s="183"/>
      <c r="B73" s="180" t="s">
        <v>81</v>
      </c>
    </row>
    <row r="74" spans="1:2" x14ac:dyDescent="0.2">
      <c r="A74" s="183"/>
      <c r="B74" s="181"/>
    </row>
    <row r="75" spans="1:2" ht="51" x14ac:dyDescent="0.2">
      <c r="A75" s="183"/>
      <c r="B75" s="182" t="s">
        <v>177</v>
      </c>
    </row>
    <row r="76" spans="1:2" x14ac:dyDescent="0.2">
      <c r="A76" s="183"/>
      <c r="B76" s="183"/>
    </row>
    <row r="77" spans="1:2" ht="25.5" x14ac:dyDescent="0.2">
      <c r="A77" s="183"/>
      <c r="B77" s="177" t="s">
        <v>178</v>
      </c>
    </row>
    <row r="78" spans="1:2" ht="38.25" x14ac:dyDescent="0.2">
      <c r="A78" s="183"/>
      <c r="B78" s="177" t="s">
        <v>179</v>
      </c>
    </row>
    <row r="79" spans="1:2" ht="38.25" x14ac:dyDescent="0.2">
      <c r="A79" s="183"/>
      <c r="B79" s="177" t="s">
        <v>180</v>
      </c>
    </row>
    <row r="80" spans="1:2" ht="25.5" x14ac:dyDescent="0.2">
      <c r="A80" s="183"/>
      <c r="B80" s="177" t="s">
        <v>181</v>
      </c>
    </row>
    <row r="81" spans="1:2" ht="51" x14ac:dyDescent="0.2">
      <c r="A81" s="183"/>
      <c r="B81" s="177" t="s">
        <v>182</v>
      </c>
    </row>
    <row r="82" spans="1:2" x14ac:dyDescent="0.2">
      <c r="A82" s="183"/>
      <c r="B82" s="177" t="s">
        <v>183</v>
      </c>
    </row>
    <row r="83" spans="1:2" ht="25.5" x14ac:dyDescent="0.2">
      <c r="A83" s="183"/>
      <c r="B83" s="177" t="s">
        <v>184</v>
      </c>
    </row>
    <row r="84" spans="1:2" x14ac:dyDescent="0.2">
      <c r="A84" s="183"/>
      <c r="B84" s="184" t="s">
        <v>185</v>
      </c>
    </row>
    <row r="85" spans="1:2" x14ac:dyDescent="0.2">
      <c r="A85" s="183"/>
      <c r="B85" s="184" t="s">
        <v>186</v>
      </c>
    </row>
    <row r="86" spans="1:2" x14ac:dyDescent="0.2">
      <c r="A86" s="183"/>
      <c r="B86" s="184" t="s">
        <v>187</v>
      </c>
    </row>
    <row r="87" spans="1:2" x14ac:dyDescent="0.2">
      <c r="A87" s="183"/>
      <c r="B87" s="184" t="s">
        <v>188</v>
      </c>
    </row>
    <row r="88" spans="1:2" x14ac:dyDescent="0.2">
      <c r="A88" s="183"/>
      <c r="B88" s="184"/>
    </row>
    <row r="89" spans="1:2" ht="63.75" x14ac:dyDescent="0.2">
      <c r="A89" s="183"/>
      <c r="B89" s="281" t="s">
        <v>189</v>
      </c>
    </row>
    <row r="90" spans="1:2" ht="51" x14ac:dyDescent="0.2">
      <c r="A90" s="183"/>
      <c r="B90" s="177" t="s">
        <v>190</v>
      </c>
    </row>
    <row r="91" spans="1:2" ht="38.25" x14ac:dyDescent="0.2">
      <c r="A91" s="183"/>
      <c r="B91" s="184" t="s">
        <v>191</v>
      </c>
    </row>
    <row r="92" spans="1:2" ht="51" x14ac:dyDescent="0.2">
      <c r="A92" s="183"/>
      <c r="B92" s="184" t="s">
        <v>192</v>
      </c>
    </row>
    <row r="93" spans="1:2" x14ac:dyDescent="0.2">
      <c r="A93" s="183"/>
      <c r="B93" s="184" t="s">
        <v>193</v>
      </c>
    </row>
    <row r="94" spans="1:2" x14ac:dyDescent="0.2">
      <c r="A94" s="183"/>
      <c r="B94" s="184"/>
    </row>
    <row r="95" spans="1:2" x14ac:dyDescent="0.2">
      <c r="A95" s="183"/>
      <c r="B95" s="184" t="s">
        <v>194</v>
      </c>
    </row>
    <row r="96" spans="1:2" x14ac:dyDescent="0.2">
      <c r="A96" s="183"/>
      <c r="B96" s="184" t="s">
        <v>195</v>
      </c>
    </row>
    <row r="97" spans="1:2" x14ac:dyDescent="0.2">
      <c r="A97" s="183"/>
      <c r="B97" s="184" t="s">
        <v>196</v>
      </c>
    </row>
    <row r="98" spans="1:2" ht="25.5" x14ac:dyDescent="0.2">
      <c r="A98" s="183"/>
      <c r="B98" s="184" t="s">
        <v>197</v>
      </c>
    </row>
    <row r="99" spans="1:2" x14ac:dyDescent="0.2">
      <c r="A99" s="183"/>
      <c r="B99" s="184" t="s">
        <v>198</v>
      </c>
    </row>
    <row r="100" spans="1:2" x14ac:dyDescent="0.2">
      <c r="A100" s="183"/>
      <c r="B100" s="184" t="s">
        <v>199</v>
      </c>
    </row>
    <row r="101" spans="1:2" x14ac:dyDescent="0.2">
      <c r="A101" s="183"/>
      <c r="B101" s="177" t="s">
        <v>200</v>
      </c>
    </row>
    <row r="102" spans="1:2" x14ac:dyDescent="0.2">
      <c r="A102" s="183"/>
      <c r="B102" s="177"/>
    </row>
    <row r="103" spans="1:2" x14ac:dyDescent="0.2">
      <c r="A103" s="183"/>
      <c r="B103" s="184" t="s">
        <v>201</v>
      </c>
    </row>
    <row r="104" spans="1:2" ht="38.25" x14ac:dyDescent="0.2">
      <c r="A104" s="183"/>
      <c r="B104" s="184" t="s">
        <v>202</v>
      </c>
    </row>
    <row r="105" spans="1:2" ht="25.5" x14ac:dyDescent="0.2">
      <c r="A105" s="183"/>
      <c r="B105" s="184" t="s">
        <v>203</v>
      </c>
    </row>
    <row r="106" spans="1:2" x14ac:dyDescent="0.2">
      <c r="A106" s="183"/>
      <c r="B106" s="184"/>
    </row>
    <row r="107" spans="1:2" x14ac:dyDescent="0.2">
      <c r="A107" s="183"/>
      <c r="B107" s="186"/>
    </row>
    <row r="108" spans="1:2" x14ac:dyDescent="0.2">
      <c r="A108" s="183"/>
      <c r="B108" s="180" t="s">
        <v>48</v>
      </c>
    </row>
    <row r="109" spans="1:2" x14ac:dyDescent="0.2">
      <c r="A109" s="183"/>
      <c r="B109" s="181"/>
    </row>
    <row r="110" spans="1:2" ht="51" x14ac:dyDescent="0.2">
      <c r="A110" s="183"/>
      <c r="B110" s="182" t="s">
        <v>205</v>
      </c>
    </row>
    <row r="111" spans="1:2" x14ac:dyDescent="0.2">
      <c r="A111" s="183"/>
      <c r="B111" s="181"/>
    </row>
    <row r="112" spans="1:2" ht="63.75" x14ac:dyDescent="0.2">
      <c r="A112" s="183"/>
      <c r="B112" s="182" t="s">
        <v>206</v>
      </c>
    </row>
    <row r="113" spans="1:2" ht="38.25" x14ac:dyDescent="0.2">
      <c r="A113" s="183"/>
      <c r="B113" s="182" t="s">
        <v>207</v>
      </c>
    </row>
    <row r="114" spans="1:2" x14ac:dyDescent="0.2">
      <c r="A114" s="183"/>
      <c r="B114" s="181"/>
    </row>
    <row r="115" spans="1:2" ht="25.5" x14ac:dyDescent="0.2">
      <c r="A115" s="183"/>
      <c r="B115" s="186" t="s">
        <v>208</v>
      </c>
    </row>
    <row r="116" spans="1:2" ht="38.25" x14ac:dyDescent="0.2">
      <c r="A116" s="183"/>
      <c r="B116" s="186" t="s">
        <v>209</v>
      </c>
    </row>
    <row r="117" spans="1:2" ht="89.25" x14ac:dyDescent="0.2">
      <c r="A117" s="183"/>
      <c r="B117" s="186" t="s">
        <v>210</v>
      </c>
    </row>
    <row r="118" spans="1:2" ht="25.5" x14ac:dyDescent="0.2">
      <c r="A118" s="183"/>
      <c r="B118" s="186" t="s">
        <v>211</v>
      </c>
    </row>
    <row r="119" spans="1:2" x14ac:dyDescent="0.2">
      <c r="A119" s="183"/>
      <c r="B119" s="186"/>
    </row>
    <row r="120" spans="1:2" x14ac:dyDescent="0.2">
      <c r="A120" s="183"/>
      <c r="B120" s="186" t="s">
        <v>212</v>
      </c>
    </row>
    <row r="121" spans="1:2" ht="25.5" x14ac:dyDescent="0.2">
      <c r="A121" s="183"/>
      <c r="B121" s="186" t="s">
        <v>213</v>
      </c>
    </row>
    <row r="122" spans="1:2" x14ac:dyDescent="0.2">
      <c r="A122" s="183"/>
      <c r="B122" s="186"/>
    </row>
    <row r="123" spans="1:2" ht="63.75" x14ac:dyDescent="0.2">
      <c r="A123" s="183"/>
      <c r="B123" s="186" t="s">
        <v>214</v>
      </c>
    </row>
    <row r="124" spans="1:2" ht="25.5" x14ac:dyDescent="0.2">
      <c r="A124" s="183"/>
      <c r="B124" s="186" t="s">
        <v>215</v>
      </c>
    </row>
    <row r="125" spans="1:2" ht="38.25" x14ac:dyDescent="0.2">
      <c r="A125" s="183"/>
      <c r="B125" s="186" t="s">
        <v>216</v>
      </c>
    </row>
    <row r="126" spans="1:2" x14ac:dyDescent="0.2">
      <c r="A126" s="183"/>
      <c r="B126" s="186" t="s">
        <v>217</v>
      </c>
    </row>
    <row r="127" spans="1:2" x14ac:dyDescent="0.2">
      <c r="A127" s="183"/>
      <c r="B127" s="186"/>
    </row>
    <row r="128" spans="1:2" ht="25.5" x14ac:dyDescent="0.2">
      <c r="A128" s="183"/>
      <c r="B128" s="186" t="s">
        <v>218</v>
      </c>
    </row>
    <row r="129" spans="1:2" x14ac:dyDescent="0.2">
      <c r="A129" s="183"/>
      <c r="B129" s="66" t="s">
        <v>219</v>
      </c>
    </row>
    <row r="130" spans="1:2" x14ac:dyDescent="0.2">
      <c r="A130" s="183"/>
      <c r="B130" s="66" t="s">
        <v>220</v>
      </c>
    </row>
    <row r="131" spans="1:2" x14ac:dyDescent="0.2">
      <c r="A131" s="183"/>
      <c r="B131" s="186" t="s">
        <v>221</v>
      </c>
    </row>
    <row r="132" spans="1:2" x14ac:dyDescent="0.2">
      <c r="A132" s="183"/>
      <c r="B132" s="186" t="s">
        <v>222</v>
      </c>
    </row>
    <row r="133" spans="1:2" x14ac:dyDescent="0.2">
      <c r="A133" s="183"/>
      <c r="B133" s="186" t="s">
        <v>223</v>
      </c>
    </row>
    <row r="134" spans="1:2" x14ac:dyDescent="0.2">
      <c r="A134" s="183"/>
      <c r="B134" s="186"/>
    </row>
    <row r="135" spans="1:2" x14ac:dyDescent="0.2">
      <c r="A135" s="183"/>
      <c r="B135" s="186" t="s">
        <v>224</v>
      </c>
    </row>
    <row r="136" spans="1:2" x14ac:dyDescent="0.2">
      <c r="A136" s="183"/>
      <c r="B136" s="186" t="s">
        <v>225</v>
      </c>
    </row>
    <row r="137" spans="1:2" x14ac:dyDescent="0.2">
      <c r="A137" s="183"/>
      <c r="B137" s="186" t="s">
        <v>226</v>
      </c>
    </row>
    <row r="138" spans="1:2" x14ac:dyDescent="0.2">
      <c r="A138" s="183"/>
      <c r="B138" s="186" t="s">
        <v>227</v>
      </c>
    </row>
    <row r="139" spans="1:2" x14ac:dyDescent="0.2">
      <c r="A139" s="183"/>
      <c r="B139" s="186" t="s">
        <v>228</v>
      </c>
    </row>
    <row r="140" spans="1:2" x14ac:dyDescent="0.2">
      <c r="A140" s="183"/>
      <c r="B140" s="186" t="s">
        <v>229</v>
      </c>
    </row>
    <row r="141" spans="1:2" x14ac:dyDescent="0.2">
      <c r="A141" s="183"/>
      <c r="B141" s="186" t="s">
        <v>230</v>
      </c>
    </row>
    <row r="142" spans="1:2" x14ac:dyDescent="0.2">
      <c r="A142" s="183"/>
      <c r="B142" s="186" t="s">
        <v>231</v>
      </c>
    </row>
    <row r="143" spans="1:2" x14ac:dyDescent="0.2">
      <c r="A143" s="183"/>
      <c r="B143" s="186" t="s">
        <v>232</v>
      </c>
    </row>
    <row r="144" spans="1:2" x14ac:dyDescent="0.2">
      <c r="A144" s="183"/>
      <c r="B144" s="186" t="s">
        <v>233</v>
      </c>
    </row>
    <row r="145" spans="1:2" x14ac:dyDescent="0.2">
      <c r="A145" s="183"/>
      <c r="B145" s="186"/>
    </row>
    <row r="146" spans="1:2" ht="25.5" x14ac:dyDescent="0.2">
      <c r="A146" s="183"/>
      <c r="B146" s="186" t="s">
        <v>204</v>
      </c>
    </row>
    <row r="147" spans="1:2" x14ac:dyDescent="0.2">
      <c r="A147" s="183"/>
      <c r="B147" s="186"/>
    </row>
    <row r="148" spans="1:2" x14ac:dyDescent="0.2">
      <c r="A148" s="183"/>
      <c r="B148" s="184"/>
    </row>
    <row r="149" spans="1:2" x14ac:dyDescent="0.2">
      <c r="A149" s="183"/>
      <c r="B149" s="180" t="s">
        <v>234</v>
      </c>
    </row>
    <row r="150" spans="1:2" x14ac:dyDescent="0.2">
      <c r="A150" s="183"/>
      <c r="B150" s="181"/>
    </row>
    <row r="151" spans="1:2" ht="38.25" x14ac:dyDescent="0.2">
      <c r="A151" s="183"/>
      <c r="B151" s="182" t="s">
        <v>235</v>
      </c>
    </row>
    <row r="152" spans="1:2" x14ac:dyDescent="0.2">
      <c r="A152" s="183"/>
      <c r="B152" s="183"/>
    </row>
    <row r="153" spans="1:2" ht="102" x14ac:dyDescent="0.2">
      <c r="A153" s="183"/>
      <c r="B153" s="185" t="s">
        <v>236</v>
      </c>
    </row>
    <row r="154" spans="1:2" x14ac:dyDescent="0.2">
      <c r="A154" s="183"/>
      <c r="B154" s="185" t="s">
        <v>237</v>
      </c>
    </row>
    <row r="155" spans="1:2" ht="102" x14ac:dyDescent="0.2">
      <c r="A155" s="183"/>
      <c r="B155" s="185" t="s">
        <v>238</v>
      </c>
    </row>
    <row r="156" spans="1:2" ht="102" x14ac:dyDescent="0.2">
      <c r="A156" s="183"/>
      <c r="B156" s="185" t="s">
        <v>239</v>
      </c>
    </row>
    <row r="157" spans="1:2" ht="51" x14ac:dyDescent="0.2">
      <c r="A157" s="183"/>
      <c r="B157" s="185" t="s">
        <v>240</v>
      </c>
    </row>
    <row r="158" spans="1:2" x14ac:dyDescent="0.2">
      <c r="A158" s="183"/>
      <c r="B158" s="185"/>
    </row>
    <row r="159" spans="1:2" x14ac:dyDescent="0.2">
      <c r="A159" s="183"/>
      <c r="B159" s="185"/>
    </row>
    <row r="160" spans="1:2" x14ac:dyDescent="0.2">
      <c r="A160" s="183"/>
      <c r="B160" s="180" t="s">
        <v>241</v>
      </c>
    </row>
    <row r="161" spans="1:2" x14ac:dyDescent="0.2">
      <c r="A161" s="183"/>
      <c r="B161" s="181"/>
    </row>
    <row r="162" spans="1:2" ht="38.25" x14ac:dyDescent="0.2">
      <c r="A162" s="183"/>
      <c r="B162" s="182" t="s">
        <v>242</v>
      </c>
    </row>
    <row r="163" spans="1:2" x14ac:dyDescent="0.2">
      <c r="A163" s="183"/>
      <c r="B163" s="187"/>
    </row>
    <row r="164" spans="1:2" ht="25.5" x14ac:dyDescent="0.2">
      <c r="A164" s="183"/>
      <c r="B164" s="188" t="s">
        <v>243</v>
      </c>
    </row>
    <row r="165" spans="1:2" ht="25.5" x14ac:dyDescent="0.2">
      <c r="A165" s="183"/>
      <c r="B165" s="189" t="s">
        <v>244</v>
      </c>
    </row>
    <row r="166" spans="1:2" ht="38.25" x14ac:dyDescent="0.2">
      <c r="A166" s="183"/>
      <c r="B166" s="189" t="s">
        <v>245</v>
      </c>
    </row>
    <row r="167" spans="1:2" x14ac:dyDescent="0.2">
      <c r="A167" s="183"/>
      <c r="B167" s="189"/>
    </row>
    <row r="168" spans="1:2" ht="51" x14ac:dyDescent="0.2">
      <c r="A168" s="183"/>
      <c r="B168" s="189" t="s">
        <v>246</v>
      </c>
    </row>
    <row r="169" spans="1:2" ht="51" x14ac:dyDescent="0.2">
      <c r="A169" s="183"/>
      <c r="B169" s="189" t="s">
        <v>247</v>
      </c>
    </row>
    <row r="170" spans="1:2" ht="25.5" x14ac:dyDescent="0.2">
      <c r="A170" s="183"/>
      <c r="B170" s="189" t="s">
        <v>248</v>
      </c>
    </row>
    <row r="171" spans="1:2" x14ac:dyDescent="0.2">
      <c r="A171" s="183"/>
      <c r="B171" s="189"/>
    </row>
    <row r="172" spans="1:2" ht="153" x14ac:dyDescent="0.2">
      <c r="A172" s="183"/>
      <c r="B172" s="190" t="s">
        <v>249</v>
      </c>
    </row>
    <row r="173" spans="1:2" x14ac:dyDescent="0.2">
      <c r="A173" s="183"/>
      <c r="B173" s="185"/>
    </row>
    <row r="174" spans="1:2" x14ac:dyDescent="0.2">
      <c r="A174" s="183"/>
      <c r="B174" s="191"/>
    </row>
    <row r="175" spans="1:2" x14ac:dyDescent="0.2">
      <c r="A175" s="183"/>
      <c r="B175" s="180" t="s">
        <v>250</v>
      </c>
    </row>
    <row r="176" spans="1:2" x14ac:dyDescent="0.2">
      <c r="A176" s="183"/>
      <c r="B176" s="192"/>
    </row>
    <row r="177" spans="1:2" ht="38.25" x14ac:dyDescent="0.2">
      <c r="A177" s="183"/>
      <c r="B177" s="188" t="s">
        <v>251</v>
      </c>
    </row>
    <row r="178" spans="1:2" x14ac:dyDescent="0.2">
      <c r="A178" s="183"/>
      <c r="B178" s="188"/>
    </row>
    <row r="179" spans="1:2" ht="25.5" x14ac:dyDescent="0.2">
      <c r="A179" s="183"/>
      <c r="B179" s="192" t="s">
        <v>252</v>
      </c>
    </row>
    <row r="180" spans="1:2" ht="51" x14ac:dyDescent="0.2">
      <c r="A180" s="183"/>
      <c r="B180" s="192" t="s">
        <v>253</v>
      </c>
    </row>
    <row r="181" spans="1:2" ht="63.75" x14ac:dyDescent="0.2">
      <c r="A181" s="183"/>
      <c r="B181" s="192" t="s">
        <v>254</v>
      </c>
    </row>
    <row r="182" spans="1:2" ht="255" x14ac:dyDescent="0.2">
      <c r="A182" s="183"/>
      <c r="B182" s="193" t="s">
        <v>255</v>
      </c>
    </row>
    <row r="183" spans="1:2" x14ac:dyDescent="0.2">
      <c r="A183" s="183"/>
      <c r="B183" s="185"/>
    </row>
    <row r="184" spans="1:2" x14ac:dyDescent="0.2">
      <c r="A184" s="183"/>
      <c r="B184" s="177"/>
    </row>
    <row r="185" spans="1:2" x14ac:dyDescent="0.2">
      <c r="A185" s="183"/>
      <c r="B185" s="194" t="s">
        <v>33</v>
      </c>
    </row>
    <row r="186" spans="1:2" x14ac:dyDescent="0.2">
      <c r="A186" s="183"/>
      <c r="B186" s="189"/>
    </row>
    <row r="187" spans="1:2" ht="38.25" x14ac:dyDescent="0.2">
      <c r="A187" s="183"/>
      <c r="B187" s="188" t="s">
        <v>256</v>
      </c>
    </row>
    <row r="188" spans="1:2" x14ac:dyDescent="0.2">
      <c r="A188" s="183"/>
      <c r="B188" s="188"/>
    </row>
    <row r="189" spans="1:2" ht="38.25" x14ac:dyDescent="0.2">
      <c r="A189" s="183"/>
      <c r="B189" s="189" t="s">
        <v>257</v>
      </c>
    </row>
    <row r="190" spans="1:2" ht="38.25" x14ac:dyDescent="0.2">
      <c r="A190" s="183"/>
      <c r="B190" s="189" t="s">
        <v>258</v>
      </c>
    </row>
    <row r="191" spans="1:2" ht="153" x14ac:dyDescent="0.2">
      <c r="A191" s="183"/>
      <c r="B191" s="195" t="s">
        <v>278</v>
      </c>
    </row>
    <row r="192" spans="1:2" x14ac:dyDescent="0.2">
      <c r="A192" s="183"/>
      <c r="B192" s="189" t="s">
        <v>259</v>
      </c>
    </row>
    <row r="193" spans="1:2" ht="76.5" x14ac:dyDescent="0.2">
      <c r="A193" s="183"/>
      <c r="B193" s="189" t="s">
        <v>260</v>
      </c>
    </row>
    <row r="194" spans="1:2" x14ac:dyDescent="0.2">
      <c r="A194" s="183"/>
      <c r="B194" s="189" t="s">
        <v>261</v>
      </c>
    </row>
    <row r="195" spans="1:2" ht="140.25" x14ac:dyDescent="0.2">
      <c r="A195" s="183"/>
      <c r="B195" s="189" t="s">
        <v>262</v>
      </c>
    </row>
    <row r="196" spans="1:2" ht="25.5" x14ac:dyDescent="0.2">
      <c r="A196" s="183"/>
      <c r="B196" s="185" t="s">
        <v>263</v>
      </c>
    </row>
    <row r="197" spans="1:2" ht="51" x14ac:dyDescent="0.2">
      <c r="A197" s="183"/>
      <c r="B197" s="185" t="s">
        <v>264</v>
      </c>
    </row>
    <row r="198" spans="1:2" x14ac:dyDescent="0.2">
      <c r="A198" s="183"/>
      <c r="B198" s="189" t="s">
        <v>265</v>
      </c>
    </row>
    <row r="199" spans="1:2" x14ac:dyDescent="0.2">
      <c r="A199" s="183"/>
      <c r="B199" s="196" t="s">
        <v>266</v>
      </c>
    </row>
    <row r="200" spans="1:2" x14ac:dyDescent="0.2">
      <c r="A200" s="183"/>
      <c r="B200" s="196" t="s">
        <v>267</v>
      </c>
    </row>
    <row r="201" spans="1:2" ht="25.5" x14ac:dyDescent="0.2">
      <c r="A201" s="183"/>
      <c r="B201" s="192" t="s">
        <v>268</v>
      </c>
    </row>
    <row r="202" spans="1:2" x14ac:dyDescent="0.2">
      <c r="A202" s="183"/>
      <c r="B202" s="192" t="s">
        <v>269</v>
      </c>
    </row>
    <row r="203" spans="1:2" x14ac:dyDescent="0.2">
      <c r="A203" s="183"/>
      <c r="B203" s="196" t="s">
        <v>270</v>
      </c>
    </row>
    <row r="204" spans="1:2" ht="25.5" x14ac:dyDescent="0.2">
      <c r="A204" s="183"/>
      <c r="B204" s="192" t="s">
        <v>271</v>
      </c>
    </row>
    <row r="205" spans="1:2" ht="25.5" x14ac:dyDescent="0.2">
      <c r="A205" s="183"/>
      <c r="B205" s="189" t="s">
        <v>272</v>
      </c>
    </row>
    <row r="206" spans="1:2" x14ac:dyDescent="0.2">
      <c r="A206" s="183"/>
      <c r="B206" s="189"/>
    </row>
    <row r="207" spans="1:2" x14ac:dyDescent="0.2">
      <c r="B207" s="84"/>
    </row>
    <row r="208" spans="1:2" x14ac:dyDescent="0.2">
      <c r="A208" s="183"/>
      <c r="B208" s="194" t="s">
        <v>298</v>
      </c>
    </row>
    <row r="209" spans="1:2" x14ac:dyDescent="0.2">
      <c r="A209" s="183"/>
      <c r="B209" s="199"/>
    </row>
    <row r="210" spans="1:2" x14ac:dyDescent="0.2">
      <c r="A210" s="183"/>
      <c r="B210" s="200" t="s">
        <v>299</v>
      </c>
    </row>
    <row r="211" spans="1:2" x14ac:dyDescent="0.2">
      <c r="B211" s="200" t="s">
        <v>300</v>
      </c>
    </row>
    <row r="212" spans="1:2" x14ac:dyDescent="0.2">
      <c r="B212" s="200" t="s">
        <v>301</v>
      </c>
    </row>
    <row r="213" spans="1:2" x14ac:dyDescent="0.2">
      <c r="B213" s="200" t="s">
        <v>302</v>
      </c>
    </row>
    <row r="214" spans="1:2" x14ac:dyDescent="0.2">
      <c r="B214" s="84"/>
    </row>
    <row r="215" spans="1:2" x14ac:dyDescent="0.2">
      <c r="B215" s="84" t="s">
        <v>303</v>
      </c>
    </row>
    <row r="216" spans="1:2" ht="25.5" x14ac:dyDescent="0.2">
      <c r="B216" s="84" t="s">
        <v>304</v>
      </c>
    </row>
    <row r="217" spans="1:2" x14ac:dyDescent="0.2">
      <c r="B217" s="84"/>
    </row>
    <row r="218" spans="1:2" ht="25.5" x14ac:dyDescent="0.2">
      <c r="B218" s="84" t="s">
        <v>305</v>
      </c>
    </row>
    <row r="219" spans="1:2" x14ac:dyDescent="0.2">
      <c r="B219" s="84"/>
    </row>
    <row r="220" spans="1:2" x14ac:dyDescent="0.2">
      <c r="B220" s="84" t="s">
        <v>306</v>
      </c>
    </row>
    <row r="221" spans="1:2" ht="25.5" x14ac:dyDescent="0.2">
      <c r="B221" s="84" t="s">
        <v>307</v>
      </c>
    </row>
    <row r="222" spans="1:2" x14ac:dyDescent="0.2">
      <c r="B222" s="84"/>
    </row>
    <row r="223" spans="1:2" ht="38.25" x14ac:dyDescent="0.2">
      <c r="B223" s="84" t="s">
        <v>308</v>
      </c>
    </row>
    <row r="224" spans="1:2" x14ac:dyDescent="0.2">
      <c r="B224" s="84"/>
    </row>
    <row r="225" spans="2:2" ht="25.5" x14ac:dyDescent="0.2">
      <c r="B225" s="84" t="s">
        <v>309</v>
      </c>
    </row>
    <row r="226" spans="2:2" x14ac:dyDescent="0.2">
      <c r="B226" s="84"/>
    </row>
    <row r="227" spans="2:2" ht="38.25" x14ac:dyDescent="0.2">
      <c r="B227" s="84" t="s">
        <v>310</v>
      </c>
    </row>
    <row r="228" spans="2:2" ht="25.5" x14ac:dyDescent="0.2">
      <c r="B228" s="84" t="s">
        <v>311</v>
      </c>
    </row>
    <row r="229" spans="2:2" x14ac:dyDescent="0.2">
      <c r="B229" s="84"/>
    </row>
    <row r="230" spans="2:2" ht="25.5" x14ac:dyDescent="0.2">
      <c r="B230" s="84" t="s">
        <v>312</v>
      </c>
    </row>
    <row r="231" spans="2:2" x14ac:dyDescent="0.2">
      <c r="B231" s="84"/>
    </row>
    <row r="232" spans="2:2" ht="25.5" x14ac:dyDescent="0.2">
      <c r="B232" s="84" t="s">
        <v>313</v>
      </c>
    </row>
    <row r="233" spans="2:2" ht="38.25" x14ac:dyDescent="0.2">
      <c r="B233" s="84" t="s">
        <v>314</v>
      </c>
    </row>
    <row r="234" spans="2:2" ht="38.25" x14ac:dyDescent="0.2">
      <c r="B234" s="84" t="s">
        <v>315</v>
      </c>
    </row>
    <row r="235" spans="2:2" ht="38.25" x14ac:dyDescent="0.2">
      <c r="B235" s="84" t="s">
        <v>316</v>
      </c>
    </row>
    <row r="236" spans="2:2" ht="25.5" x14ac:dyDescent="0.2">
      <c r="B236" s="84" t="s">
        <v>317</v>
      </c>
    </row>
    <row r="237" spans="2:2" x14ac:dyDescent="0.2">
      <c r="B237" s="84"/>
    </row>
    <row r="238" spans="2:2" x14ac:dyDescent="0.2">
      <c r="B238" s="84" t="s">
        <v>318</v>
      </c>
    </row>
    <row r="239" spans="2:2" x14ac:dyDescent="0.2">
      <c r="B239" s="84"/>
    </row>
    <row r="240" spans="2:2" ht="25.5" x14ac:dyDescent="0.2">
      <c r="B240" s="84" t="s">
        <v>319</v>
      </c>
    </row>
    <row r="241" spans="2:2" x14ac:dyDescent="0.2">
      <c r="B241" s="84" t="s">
        <v>320</v>
      </c>
    </row>
    <row r="242" spans="2:2" x14ac:dyDescent="0.2">
      <c r="B242" s="84"/>
    </row>
    <row r="243" spans="2:2" x14ac:dyDescent="0.2">
      <c r="B243" s="84" t="s">
        <v>321</v>
      </c>
    </row>
    <row r="244" spans="2:2" ht="25.5" x14ac:dyDescent="0.2">
      <c r="B244" s="84" t="s">
        <v>322</v>
      </c>
    </row>
    <row r="245" spans="2:2" ht="25.5" x14ac:dyDescent="0.2">
      <c r="B245" s="84" t="s">
        <v>323</v>
      </c>
    </row>
    <row r="246" spans="2:2" x14ac:dyDescent="0.2">
      <c r="B246" s="84"/>
    </row>
    <row r="247" spans="2:2" ht="25.5" x14ac:dyDescent="0.2">
      <c r="B247" s="84" t="s">
        <v>324</v>
      </c>
    </row>
    <row r="248" spans="2:2" ht="25.5" x14ac:dyDescent="0.2">
      <c r="B248" s="84" t="s">
        <v>325</v>
      </c>
    </row>
    <row r="249" spans="2:2" x14ac:dyDescent="0.2">
      <c r="B249" s="84"/>
    </row>
    <row r="250" spans="2:2" ht="25.5" x14ac:dyDescent="0.2">
      <c r="B250" s="84" t="s">
        <v>326</v>
      </c>
    </row>
    <row r="251" spans="2:2" x14ac:dyDescent="0.2">
      <c r="B251" s="84"/>
    </row>
    <row r="252" spans="2:2" ht="25.5" x14ac:dyDescent="0.2">
      <c r="B252" s="84" t="s">
        <v>327</v>
      </c>
    </row>
    <row r="253" spans="2:2" x14ac:dyDescent="0.2">
      <c r="B253" s="84"/>
    </row>
    <row r="254" spans="2:2" x14ac:dyDescent="0.2">
      <c r="B254" s="84" t="s">
        <v>328</v>
      </c>
    </row>
    <row r="255" spans="2:2" ht="25.5" x14ac:dyDescent="0.2">
      <c r="B255" s="84" t="s">
        <v>329</v>
      </c>
    </row>
    <row r="256" spans="2:2" x14ac:dyDescent="0.2">
      <c r="B256" s="84"/>
    </row>
    <row r="257" spans="2:2" ht="25.5" x14ac:dyDescent="0.2">
      <c r="B257" s="84" t="s">
        <v>330</v>
      </c>
    </row>
    <row r="258" spans="2:2" x14ac:dyDescent="0.2">
      <c r="B258" s="84"/>
    </row>
    <row r="259" spans="2:2" ht="51" x14ac:dyDescent="0.2">
      <c r="B259" s="84" t="s">
        <v>331</v>
      </c>
    </row>
    <row r="260" spans="2:2" x14ac:dyDescent="0.2">
      <c r="B260" s="84"/>
    </row>
    <row r="261" spans="2:2" x14ac:dyDescent="0.2">
      <c r="B261" s="84" t="s">
        <v>332</v>
      </c>
    </row>
    <row r="262" spans="2:2" ht="25.5" x14ac:dyDescent="0.2">
      <c r="B262" s="84" t="s">
        <v>333</v>
      </c>
    </row>
    <row r="263" spans="2:2" x14ac:dyDescent="0.2">
      <c r="B263" s="84"/>
    </row>
    <row r="264" spans="2:2" ht="25.5" x14ac:dyDescent="0.2">
      <c r="B264" s="84" t="s">
        <v>334</v>
      </c>
    </row>
    <row r="265" spans="2:2" x14ac:dyDescent="0.2">
      <c r="B265" s="84"/>
    </row>
    <row r="266" spans="2:2" x14ac:dyDescent="0.2">
      <c r="B266" s="84" t="s">
        <v>335</v>
      </c>
    </row>
    <row r="267" spans="2:2" x14ac:dyDescent="0.2">
      <c r="B267" s="84"/>
    </row>
    <row r="268" spans="2:2" x14ac:dyDescent="0.2">
      <c r="B268" s="191"/>
    </row>
    <row r="269" spans="2:2" x14ac:dyDescent="0.2">
      <c r="B269" s="191"/>
    </row>
    <row r="270" spans="2:2" ht="25.5" x14ac:dyDescent="0.2">
      <c r="B270" s="180" t="s">
        <v>273</v>
      </c>
    </row>
  </sheetData>
  <mergeCells count="2">
    <mergeCell ref="A1:B1"/>
    <mergeCell ref="A2:B3"/>
  </mergeCells>
  <phoneticPr fontId="0" type="noConversion"/>
  <pageMargins left="0.78740157480314965" right="0.39370078740157483" top="0.59055118110236227" bottom="0.78740157480314965" header="0.51181102362204722" footer="0.62992125984251968"/>
  <pageSetup paperSize="9" orientation="portrait" r:id="rId1"/>
  <headerFooter alignWithMargins="0">
    <oddFooter>&amp;R&amp;"Arial,Podebljano"&amp;8&amp;P od &amp;N</oddFooter>
  </headerFooter>
  <rowBreaks count="6" manualBreakCount="6">
    <brk id="30" max="16383" man="1"/>
    <brk id="57" max="16383" man="1"/>
    <brk id="88" max="16383" man="1"/>
    <brk id="115" max="16383" man="1"/>
    <brk id="148" max="16383" man="1"/>
    <brk id="1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4"/>
  <dimension ref="A1:G329"/>
  <sheetViews>
    <sheetView tabSelected="1" topLeftCell="A235" zoomScale="130" zoomScaleNormal="130" zoomScaleSheetLayoutView="135" workbookViewId="0">
      <selection activeCell="K325" sqref="K325"/>
    </sheetView>
  </sheetViews>
  <sheetFormatPr defaultRowHeight="15.75" x14ac:dyDescent="0.25"/>
  <cols>
    <col min="1" max="1" width="8.28515625" style="35" customWidth="1"/>
    <col min="2" max="2" width="45.7109375" style="33" customWidth="1"/>
    <col min="3" max="3" width="8.140625" style="36" customWidth="1"/>
    <col min="4" max="4" width="8.42578125" style="32" bestFit="1" customWidth="1"/>
    <col min="5" max="5" width="9.42578125" style="31" bestFit="1" customWidth="1"/>
    <col min="6" max="6" width="12.140625" style="31" bestFit="1" customWidth="1"/>
    <col min="7" max="16384" width="9.140625" style="28"/>
  </cols>
  <sheetData>
    <row r="1" spans="1:6" x14ac:dyDescent="0.25">
      <c r="A1" s="297" t="s">
        <v>110</v>
      </c>
      <c r="B1" s="297"/>
      <c r="C1" s="297"/>
      <c r="D1" s="297"/>
      <c r="E1" s="297"/>
      <c r="F1" s="297"/>
    </row>
    <row r="2" spans="1:6" x14ac:dyDescent="0.25">
      <c r="A2" s="302" t="s">
        <v>296</v>
      </c>
      <c r="B2" s="302"/>
      <c r="C2" s="302"/>
      <c r="D2" s="302"/>
      <c r="E2" s="302"/>
      <c r="F2" s="302"/>
    </row>
    <row r="3" spans="1:6" ht="15.75" customHeight="1" x14ac:dyDescent="0.25">
      <c r="A3" s="303"/>
      <c r="B3" s="303"/>
      <c r="C3" s="303"/>
      <c r="D3" s="303"/>
      <c r="E3" s="303"/>
      <c r="F3" s="303"/>
    </row>
    <row r="4" spans="1:6" s="29" customFormat="1" ht="31.5" customHeight="1" x14ac:dyDescent="0.25">
      <c r="A4" s="123" t="s">
        <v>84</v>
      </c>
      <c r="B4" s="123" t="s">
        <v>9</v>
      </c>
      <c r="C4" s="123" t="s">
        <v>83</v>
      </c>
      <c r="D4" s="44" t="s">
        <v>82</v>
      </c>
      <c r="E4" s="43" t="s">
        <v>285</v>
      </c>
      <c r="F4" s="44" t="s">
        <v>286</v>
      </c>
    </row>
    <row r="5" spans="1:6" s="46" customFormat="1" ht="12.75" x14ac:dyDescent="0.2">
      <c r="A5" s="124"/>
      <c r="B5" s="125"/>
      <c r="C5" s="126"/>
      <c r="D5" s="45"/>
      <c r="E5" s="45"/>
      <c r="F5" s="45"/>
    </row>
    <row r="6" spans="1:6" s="49" customFormat="1" ht="12.75" x14ac:dyDescent="0.2">
      <c r="A6" s="124" t="s">
        <v>55</v>
      </c>
      <c r="B6" s="127" t="s">
        <v>29</v>
      </c>
      <c r="C6" s="55"/>
      <c r="D6" s="48"/>
      <c r="E6" s="48"/>
      <c r="F6" s="48"/>
    </row>
    <row r="7" spans="1:6" s="49" customFormat="1" ht="12.75" x14ac:dyDescent="0.2">
      <c r="A7" s="66"/>
      <c r="B7" s="128"/>
      <c r="C7" s="55"/>
      <c r="D7" s="48"/>
      <c r="E7" s="48"/>
      <c r="F7" s="48"/>
    </row>
    <row r="8" spans="1:6" s="49" customFormat="1" ht="12.75" x14ac:dyDescent="0.2">
      <c r="A8" s="124" t="s">
        <v>56</v>
      </c>
      <c r="B8" s="129" t="s">
        <v>115</v>
      </c>
      <c r="C8" s="55"/>
      <c r="D8" s="48"/>
      <c r="E8" s="48"/>
      <c r="F8" s="48"/>
    </row>
    <row r="9" spans="1:6" s="49" customFormat="1" ht="12.75" x14ac:dyDescent="0.2">
      <c r="A9" s="66"/>
      <c r="B9" s="130"/>
      <c r="C9" s="55"/>
      <c r="D9" s="48"/>
      <c r="E9" s="48"/>
      <c r="F9" s="48"/>
    </row>
    <row r="10" spans="1:6" s="49" customFormat="1" ht="140.25" x14ac:dyDescent="0.2">
      <c r="A10" s="66" t="s">
        <v>57</v>
      </c>
      <c r="B10" s="130" t="s">
        <v>118</v>
      </c>
      <c r="C10" s="55" t="s">
        <v>0</v>
      </c>
      <c r="D10" s="48">
        <v>1</v>
      </c>
      <c r="E10" s="48"/>
      <c r="F10" s="48">
        <f>D10*E10</f>
        <v>0</v>
      </c>
    </row>
    <row r="11" spans="1:6" s="49" customFormat="1" ht="12.75" x14ac:dyDescent="0.2">
      <c r="A11" s="66"/>
      <c r="B11" s="130"/>
      <c r="C11" s="55"/>
      <c r="D11" s="48"/>
      <c r="E11" s="48"/>
      <c r="F11" s="48"/>
    </row>
    <row r="12" spans="1:6" s="49" customFormat="1" ht="25.5" x14ac:dyDescent="0.2">
      <c r="A12" s="66" t="s">
        <v>58</v>
      </c>
      <c r="B12" s="131" t="s">
        <v>396</v>
      </c>
      <c r="C12" s="55" t="s">
        <v>80</v>
      </c>
      <c r="D12" s="48">
        <v>30</v>
      </c>
      <c r="E12" s="48"/>
      <c r="F12" s="48">
        <f>D12*E12</f>
        <v>0</v>
      </c>
    </row>
    <row r="13" spans="1:6" s="49" customFormat="1" ht="12.75" x14ac:dyDescent="0.2">
      <c r="A13" s="66"/>
      <c r="B13" s="61"/>
      <c r="C13" s="55"/>
      <c r="D13" s="48"/>
      <c r="E13" s="48"/>
      <c r="F13" s="48"/>
    </row>
    <row r="14" spans="1:6" s="49" customFormat="1" ht="89.25" x14ac:dyDescent="0.2">
      <c r="A14" s="66" t="s">
        <v>59</v>
      </c>
      <c r="B14" s="131" t="s">
        <v>287</v>
      </c>
      <c r="C14" s="55" t="s">
        <v>80</v>
      </c>
      <c r="D14" s="48">
        <v>28</v>
      </c>
      <c r="E14" s="48"/>
      <c r="F14" s="48">
        <f>D14*E14</f>
        <v>0</v>
      </c>
    </row>
    <row r="15" spans="1:6" s="49" customFormat="1" ht="12.75" x14ac:dyDescent="0.2">
      <c r="A15" s="66"/>
      <c r="B15" s="61"/>
      <c r="C15" s="55"/>
      <c r="D15" s="48"/>
      <c r="E15" s="48"/>
      <c r="F15" s="48"/>
    </row>
    <row r="16" spans="1:6" s="49" customFormat="1" ht="38.25" x14ac:dyDescent="0.2">
      <c r="A16" s="66" t="s">
        <v>60</v>
      </c>
      <c r="B16" s="131" t="s">
        <v>381</v>
      </c>
      <c r="C16" s="55" t="s">
        <v>95</v>
      </c>
      <c r="D16" s="48">
        <v>1</v>
      </c>
      <c r="E16" s="48"/>
      <c r="F16" s="48">
        <f>D16*E16</f>
        <v>0</v>
      </c>
    </row>
    <row r="17" spans="1:6" s="49" customFormat="1" ht="12.75" x14ac:dyDescent="0.2">
      <c r="A17" s="132"/>
      <c r="C17" s="55"/>
      <c r="D17" s="48"/>
      <c r="E17" s="48"/>
      <c r="F17" s="48"/>
    </row>
    <row r="18" spans="1:6" s="49" customFormat="1" ht="76.5" x14ac:dyDescent="0.2">
      <c r="A18" s="66" t="s">
        <v>385</v>
      </c>
      <c r="B18" s="131" t="s">
        <v>384</v>
      </c>
      <c r="C18" s="55" t="s">
        <v>80</v>
      </c>
      <c r="D18" s="48">
        <v>500</v>
      </c>
      <c r="E18" s="48"/>
      <c r="F18" s="48">
        <f>D18*E18</f>
        <v>0</v>
      </c>
    </row>
    <row r="19" spans="1:6" s="49" customFormat="1" ht="12.75" x14ac:dyDescent="0.2">
      <c r="A19" s="132"/>
      <c r="B19" s="128"/>
      <c r="C19" s="55"/>
      <c r="D19" s="48"/>
      <c r="E19" s="48"/>
      <c r="F19" s="48"/>
    </row>
    <row r="20" spans="1:6" s="49" customFormat="1" ht="12.75" x14ac:dyDescent="0.2">
      <c r="A20" s="133" t="str">
        <f>A8</f>
        <v>1.1.</v>
      </c>
      <c r="B20" s="134" t="str">
        <f xml:space="preserve"> "UKUPNO " &amp; B8</f>
        <v>UKUPNO PRIPREMNI RADOVI, DEMONTAŽE I RUŠENJA</v>
      </c>
      <c r="C20" s="135"/>
      <c r="D20" s="52"/>
      <c r="E20" s="52"/>
      <c r="F20" s="52">
        <f>SUM(F9:F19)</f>
        <v>0</v>
      </c>
    </row>
    <row r="21" spans="1:6" s="49" customFormat="1" ht="12.75" x14ac:dyDescent="0.2">
      <c r="A21" s="66"/>
      <c r="B21" s="136"/>
      <c r="C21" s="55"/>
      <c r="D21" s="137"/>
      <c r="E21" s="48"/>
      <c r="F21" s="48"/>
    </row>
    <row r="22" spans="1:6" s="80" customFormat="1" ht="12.75" x14ac:dyDescent="0.2">
      <c r="A22" s="138" t="s">
        <v>61</v>
      </c>
      <c r="B22" s="139" t="s">
        <v>123</v>
      </c>
      <c r="C22" s="140"/>
      <c r="D22" s="67"/>
      <c r="E22" s="67"/>
      <c r="F22" s="67"/>
    </row>
    <row r="23" spans="1:6" s="7" customFormat="1" ht="12.75" x14ac:dyDescent="0.2">
      <c r="A23" s="141"/>
      <c r="B23" s="82"/>
      <c r="C23" s="142"/>
      <c r="D23" s="68"/>
      <c r="E23" s="68"/>
      <c r="F23" s="68"/>
    </row>
    <row r="24" spans="1:6" s="7" customFormat="1" ht="63.75" customHeight="1" x14ac:dyDescent="0.2">
      <c r="A24" s="143" t="s">
        <v>62</v>
      </c>
      <c r="B24" s="82" t="s">
        <v>125</v>
      </c>
      <c r="C24" s="142" t="s">
        <v>80</v>
      </c>
      <c r="D24" s="68">
        <v>6</v>
      </c>
      <c r="E24" s="68"/>
      <c r="F24" s="68">
        <f>D24*E24</f>
        <v>0</v>
      </c>
    </row>
    <row r="25" spans="1:6" s="7" customFormat="1" ht="12.75" x14ac:dyDescent="0.2">
      <c r="A25" s="143"/>
      <c r="B25" s="144"/>
      <c r="C25" s="142"/>
      <c r="D25" s="68"/>
      <c r="E25" s="68"/>
      <c r="F25" s="68"/>
    </row>
    <row r="26" spans="1:6" s="7" customFormat="1" ht="102" x14ac:dyDescent="0.2">
      <c r="A26" s="143" t="s">
        <v>63</v>
      </c>
      <c r="B26" s="82" t="s">
        <v>126</v>
      </c>
      <c r="C26" s="142" t="s">
        <v>80</v>
      </c>
      <c r="D26" s="68">
        <v>6</v>
      </c>
      <c r="E26" s="68"/>
      <c r="F26" s="68">
        <f>D26*E26</f>
        <v>0</v>
      </c>
    </row>
    <row r="27" spans="1:6" s="7" customFormat="1" ht="12.75" x14ac:dyDescent="0.2">
      <c r="A27" s="143"/>
      <c r="B27" s="82"/>
      <c r="C27" s="142"/>
      <c r="D27" s="68"/>
      <c r="E27" s="68"/>
      <c r="F27" s="68"/>
    </row>
    <row r="28" spans="1:6" s="7" customFormat="1" ht="114.75" x14ac:dyDescent="0.2">
      <c r="A28" s="143" t="s">
        <v>64</v>
      </c>
      <c r="B28" s="144" t="s">
        <v>288</v>
      </c>
      <c r="C28" s="142" t="s">
        <v>80</v>
      </c>
      <c r="D28" s="68">
        <v>12</v>
      </c>
      <c r="E28" s="68"/>
      <c r="F28" s="68">
        <f>D28*E28</f>
        <v>0</v>
      </c>
    </row>
    <row r="29" spans="1:6" s="7" customFormat="1" ht="12.75" x14ac:dyDescent="0.2">
      <c r="A29" s="143"/>
      <c r="B29" s="82"/>
      <c r="C29" s="142"/>
      <c r="D29" s="68"/>
      <c r="E29" s="68"/>
      <c r="F29" s="68"/>
    </row>
    <row r="30" spans="1:6" s="7" customFormat="1" ht="38.25" x14ac:dyDescent="0.2">
      <c r="A30" s="143" t="s">
        <v>65</v>
      </c>
      <c r="B30" s="144" t="s">
        <v>289</v>
      </c>
      <c r="C30" s="142" t="s">
        <v>80</v>
      </c>
      <c r="D30" s="68">
        <v>12</v>
      </c>
      <c r="E30" s="68"/>
      <c r="F30" s="68">
        <f>D30*E30</f>
        <v>0</v>
      </c>
    </row>
    <row r="31" spans="1:6" s="7" customFormat="1" ht="12.75" x14ac:dyDescent="0.2">
      <c r="A31" s="141"/>
      <c r="B31" s="82"/>
      <c r="C31" s="142"/>
      <c r="D31" s="68"/>
      <c r="E31" s="68"/>
      <c r="F31" s="68"/>
    </row>
    <row r="32" spans="1:6" s="7" customFormat="1" ht="63.75" customHeight="1" x14ac:dyDescent="0.2">
      <c r="A32" s="143" t="s">
        <v>275</v>
      </c>
      <c r="B32" s="82" t="s">
        <v>290</v>
      </c>
      <c r="C32" s="142" t="s">
        <v>80</v>
      </c>
      <c r="D32" s="68">
        <v>30</v>
      </c>
      <c r="E32" s="68"/>
      <c r="F32" s="68">
        <f>D32*E32</f>
        <v>0</v>
      </c>
    </row>
    <row r="33" spans="1:6" s="7" customFormat="1" ht="12.75" x14ac:dyDescent="0.2">
      <c r="A33" s="143"/>
      <c r="B33" s="144"/>
      <c r="C33" s="142"/>
      <c r="D33" s="68"/>
      <c r="E33" s="68"/>
      <c r="F33" s="68"/>
    </row>
    <row r="34" spans="1:6" s="7" customFormat="1" ht="76.5" x14ac:dyDescent="0.2">
      <c r="A34" s="143" t="s">
        <v>292</v>
      </c>
      <c r="B34" s="83" t="s">
        <v>291</v>
      </c>
      <c r="C34" s="142" t="s">
        <v>80</v>
      </c>
      <c r="D34" s="68">
        <v>30</v>
      </c>
      <c r="E34" s="68"/>
      <c r="F34" s="68">
        <f>D34*E34</f>
        <v>0</v>
      </c>
    </row>
    <row r="35" spans="1:6" s="7" customFormat="1" ht="12.75" x14ac:dyDescent="0.2">
      <c r="A35" s="143"/>
      <c r="B35" s="82"/>
      <c r="C35" s="142"/>
      <c r="D35" s="68"/>
      <c r="E35" s="68"/>
      <c r="F35" s="68"/>
    </row>
    <row r="36" spans="1:6" s="7" customFormat="1" ht="114.75" x14ac:dyDescent="0.2">
      <c r="A36" s="143" t="s">
        <v>293</v>
      </c>
      <c r="B36" s="144" t="s">
        <v>294</v>
      </c>
      <c r="C36" s="142" t="s">
        <v>80</v>
      </c>
      <c r="D36" s="68">
        <v>30</v>
      </c>
      <c r="E36" s="68"/>
      <c r="F36" s="68">
        <f>D36*E36</f>
        <v>0</v>
      </c>
    </row>
    <row r="37" spans="1:6" s="7" customFormat="1" ht="12.75" x14ac:dyDescent="0.2">
      <c r="A37" s="143"/>
      <c r="B37" s="82"/>
      <c r="C37" s="142"/>
      <c r="D37" s="68"/>
      <c r="E37" s="68"/>
      <c r="F37" s="68"/>
    </row>
    <row r="38" spans="1:6" s="7" customFormat="1" ht="38.25" x14ac:dyDescent="0.2">
      <c r="A38" s="143" t="s">
        <v>382</v>
      </c>
      <c r="B38" s="144" t="s">
        <v>295</v>
      </c>
      <c r="C38" s="142" t="s">
        <v>80</v>
      </c>
      <c r="D38" s="68">
        <v>46</v>
      </c>
      <c r="E38" s="68"/>
      <c r="F38" s="68">
        <f>D38*E38</f>
        <v>0</v>
      </c>
    </row>
    <row r="39" spans="1:6" s="248" customFormat="1" ht="12.75" x14ac:dyDescent="0.2">
      <c r="A39" s="244"/>
      <c r="B39" s="245"/>
      <c r="C39" s="246"/>
      <c r="D39" s="247"/>
      <c r="E39" s="247"/>
      <c r="F39" s="247"/>
    </row>
    <row r="40" spans="1:6" s="248" customFormat="1" ht="51" x14ac:dyDescent="0.2">
      <c r="A40" s="143" t="s">
        <v>383</v>
      </c>
      <c r="B40" s="249" t="s">
        <v>397</v>
      </c>
      <c r="C40" s="142" t="s">
        <v>80</v>
      </c>
      <c r="D40" s="68">
        <v>42</v>
      </c>
      <c r="E40" s="68"/>
      <c r="F40" s="68">
        <f>D40*E40</f>
        <v>0</v>
      </c>
    </row>
    <row r="41" spans="1:6" s="7" customFormat="1" ht="12.75" x14ac:dyDescent="0.2">
      <c r="A41" s="141"/>
      <c r="B41" s="82"/>
      <c r="C41" s="142"/>
      <c r="D41" s="68"/>
      <c r="E41" s="68"/>
      <c r="F41" s="68"/>
    </row>
    <row r="42" spans="1:6" s="7" customFormat="1" ht="63.75" customHeight="1" x14ac:dyDescent="0.2">
      <c r="A42" s="143" t="s">
        <v>387</v>
      </c>
      <c r="B42" s="82" t="s">
        <v>386</v>
      </c>
      <c r="C42" s="142" t="s">
        <v>80</v>
      </c>
      <c r="D42" s="68">
        <v>10</v>
      </c>
      <c r="E42" s="68"/>
      <c r="F42" s="68">
        <f>D42*E42</f>
        <v>0</v>
      </c>
    </row>
    <row r="43" spans="1:6" s="7" customFormat="1" ht="12.75" x14ac:dyDescent="0.2">
      <c r="A43" s="143"/>
      <c r="B43" s="144"/>
      <c r="C43" s="142"/>
      <c r="D43" s="68"/>
      <c r="E43" s="68"/>
      <c r="F43" s="68"/>
    </row>
    <row r="44" spans="1:6" s="7" customFormat="1" ht="76.5" x14ac:dyDescent="0.2">
      <c r="A44" s="143" t="s">
        <v>388</v>
      </c>
      <c r="B44" s="83" t="s">
        <v>291</v>
      </c>
      <c r="C44" s="142" t="s">
        <v>80</v>
      </c>
      <c r="D44" s="68">
        <v>10</v>
      </c>
      <c r="E44" s="68"/>
      <c r="F44" s="68">
        <f>D44*E44</f>
        <v>0</v>
      </c>
    </row>
    <row r="45" spans="1:6" s="7" customFormat="1" ht="12.75" x14ac:dyDescent="0.2">
      <c r="A45" s="143"/>
      <c r="B45" s="82"/>
      <c r="C45" s="142"/>
      <c r="D45" s="68"/>
      <c r="E45" s="68"/>
      <c r="F45" s="68"/>
    </row>
    <row r="46" spans="1:6" s="7" customFormat="1" ht="114.75" x14ac:dyDescent="0.2">
      <c r="A46" s="143" t="s">
        <v>389</v>
      </c>
      <c r="B46" s="144" t="s">
        <v>398</v>
      </c>
      <c r="C46" s="142" t="s">
        <v>80</v>
      </c>
      <c r="D46" s="68">
        <v>10</v>
      </c>
      <c r="E46" s="68"/>
      <c r="F46" s="68">
        <f>D46*E46</f>
        <v>0</v>
      </c>
    </row>
    <row r="47" spans="1:6" s="7" customFormat="1" ht="12.75" x14ac:dyDescent="0.2">
      <c r="A47" s="143"/>
      <c r="B47" s="82"/>
      <c r="C47" s="142"/>
      <c r="D47" s="68"/>
      <c r="E47" s="68"/>
      <c r="F47" s="68"/>
    </row>
    <row r="48" spans="1:6" s="7" customFormat="1" ht="38.25" x14ac:dyDescent="0.2">
      <c r="A48" s="143" t="s">
        <v>390</v>
      </c>
      <c r="B48" s="144" t="s">
        <v>399</v>
      </c>
      <c r="C48" s="142" t="s">
        <v>80</v>
      </c>
      <c r="D48" s="68">
        <v>10</v>
      </c>
      <c r="E48" s="68"/>
      <c r="F48" s="68">
        <f>D48*E48</f>
        <v>0</v>
      </c>
    </row>
    <row r="49" spans="1:6" s="7" customFormat="1" ht="12.75" x14ac:dyDescent="0.2">
      <c r="A49" s="143"/>
      <c r="B49" s="144"/>
      <c r="C49" s="142"/>
      <c r="D49" s="68"/>
      <c r="E49" s="68"/>
      <c r="F49" s="68"/>
    </row>
    <row r="50" spans="1:6" s="255" customFormat="1" ht="76.5" x14ac:dyDescent="0.2">
      <c r="A50" s="256" t="s">
        <v>448</v>
      </c>
      <c r="B50" s="257" t="s">
        <v>449</v>
      </c>
      <c r="C50" s="258" t="s">
        <v>419</v>
      </c>
      <c r="D50" s="270">
        <v>105</v>
      </c>
      <c r="E50" s="68"/>
      <c r="F50" s="68">
        <f>D50*E50</f>
        <v>0</v>
      </c>
    </row>
    <row r="51" spans="1:6" s="7" customFormat="1" ht="12.75" x14ac:dyDescent="0.2">
      <c r="A51" s="143"/>
      <c r="B51" s="144"/>
      <c r="C51" s="142"/>
      <c r="D51" s="68"/>
      <c r="E51" s="68"/>
      <c r="F51" s="68"/>
    </row>
    <row r="52" spans="1:6" s="80" customFormat="1" ht="12.75" x14ac:dyDescent="0.2">
      <c r="A52" s="145" t="str">
        <f>A22</f>
        <v>1.2.</v>
      </c>
      <c r="B52" s="146" t="str">
        <f xml:space="preserve"> "UKUPNO " &amp; B22</f>
        <v>UKUPNO ZIDARSKI RADOVI</v>
      </c>
      <c r="C52" s="147"/>
      <c r="D52" s="69"/>
      <c r="E52" s="69"/>
      <c r="F52" s="69">
        <f>SUM(F23:F51)</f>
        <v>0</v>
      </c>
    </row>
    <row r="53" spans="1:6" s="7" customFormat="1" ht="12.75" x14ac:dyDescent="0.2">
      <c r="A53" s="143"/>
      <c r="B53" s="82"/>
      <c r="C53" s="142"/>
      <c r="D53" s="68"/>
      <c r="E53" s="68"/>
      <c r="F53" s="68"/>
    </row>
    <row r="54" spans="1:6" s="80" customFormat="1" ht="12.75" x14ac:dyDescent="0.2">
      <c r="A54" s="138" t="s">
        <v>66</v>
      </c>
      <c r="B54" s="139" t="s">
        <v>116</v>
      </c>
      <c r="C54" s="140"/>
      <c r="D54" s="67"/>
      <c r="E54" s="67"/>
      <c r="F54" s="67"/>
    </row>
    <row r="55" spans="1:6" s="7" customFormat="1" ht="12.75" x14ac:dyDescent="0.2">
      <c r="A55" s="143"/>
      <c r="B55" s="82"/>
      <c r="C55" s="142"/>
      <c r="D55" s="68"/>
      <c r="E55" s="68"/>
      <c r="F55" s="68"/>
    </row>
    <row r="56" spans="1:6" s="7" customFormat="1" ht="51" x14ac:dyDescent="0.2">
      <c r="A56" s="143" t="s">
        <v>67</v>
      </c>
      <c r="B56" s="82" t="s">
        <v>391</v>
      </c>
      <c r="C56" s="142" t="s">
        <v>80</v>
      </c>
      <c r="D56" s="68">
        <v>105</v>
      </c>
      <c r="E56" s="68"/>
      <c r="F56" s="68">
        <f>SUM(D56*E56)</f>
        <v>0</v>
      </c>
    </row>
    <row r="57" spans="1:6" s="37" customFormat="1" ht="12.75" x14ac:dyDescent="0.2">
      <c r="A57" s="240"/>
      <c r="B57" s="241"/>
      <c r="C57" s="242"/>
      <c r="D57" s="243"/>
      <c r="E57" s="243"/>
      <c r="F57" s="243"/>
    </row>
    <row r="58" spans="1:6" s="7" customFormat="1" ht="127.5" x14ac:dyDescent="0.2">
      <c r="A58" s="143" t="s">
        <v>393</v>
      </c>
      <c r="B58" s="144" t="s">
        <v>392</v>
      </c>
      <c r="C58" s="142" t="s">
        <v>80</v>
      </c>
      <c r="D58" s="68">
        <v>105</v>
      </c>
      <c r="E58" s="68"/>
      <c r="F58" s="68">
        <f>D58*E58</f>
        <v>0</v>
      </c>
    </row>
    <row r="59" spans="1:6" s="7" customFormat="1" ht="12.75" x14ac:dyDescent="0.2">
      <c r="A59" s="143"/>
      <c r="B59" s="144"/>
      <c r="C59" s="142"/>
      <c r="D59" s="68"/>
      <c r="E59" s="68"/>
      <c r="F59" s="68"/>
    </row>
    <row r="60" spans="1:6" s="7" customFormat="1" ht="102" x14ac:dyDescent="0.2">
      <c r="A60" s="143" t="s">
        <v>394</v>
      </c>
      <c r="B60" s="144" t="s">
        <v>395</v>
      </c>
      <c r="C60" s="142" t="s">
        <v>80</v>
      </c>
      <c r="D60" s="68">
        <v>105</v>
      </c>
      <c r="E60" s="68"/>
      <c r="F60" s="68">
        <f>D60*E60</f>
        <v>0</v>
      </c>
    </row>
    <row r="61" spans="1:6" s="7" customFormat="1" ht="12.75" x14ac:dyDescent="0.2">
      <c r="A61" s="143"/>
      <c r="B61" s="144"/>
      <c r="C61" s="142"/>
      <c r="D61" s="68"/>
      <c r="E61" s="68"/>
      <c r="F61" s="68"/>
    </row>
    <row r="62" spans="1:6" s="7" customFormat="1" ht="191.25" x14ac:dyDescent="0.2">
      <c r="A62" s="143" t="s">
        <v>124</v>
      </c>
      <c r="B62" s="82" t="s">
        <v>117</v>
      </c>
      <c r="C62" s="142" t="s">
        <v>80</v>
      </c>
      <c r="D62" s="68">
        <v>105</v>
      </c>
      <c r="E62" s="68"/>
      <c r="F62" s="68">
        <f>D62*E62</f>
        <v>0</v>
      </c>
    </row>
    <row r="63" spans="1:6" s="7" customFormat="1" ht="12.75" x14ac:dyDescent="0.2">
      <c r="A63" s="143"/>
      <c r="B63" s="144"/>
      <c r="C63" s="142"/>
      <c r="D63" s="68"/>
      <c r="E63" s="68"/>
      <c r="F63" s="68"/>
    </row>
    <row r="64" spans="1:6" s="80" customFormat="1" ht="12.75" x14ac:dyDescent="0.2">
      <c r="A64" s="145" t="str">
        <f>A54</f>
        <v>1.3.</v>
      </c>
      <c r="B64" s="146" t="str">
        <f xml:space="preserve"> "UKUPNO " &amp;B54</f>
        <v>UKUPNO IZOLACIJSKI I FASADERSKI RADOVI</v>
      </c>
      <c r="C64" s="147"/>
      <c r="D64" s="69"/>
      <c r="E64" s="69"/>
      <c r="F64" s="69">
        <f>SUM(F55:F63)</f>
        <v>0</v>
      </c>
    </row>
    <row r="65" spans="1:6" s="7" customFormat="1" ht="12.75" x14ac:dyDescent="0.2">
      <c r="A65" s="143"/>
      <c r="B65" s="82"/>
      <c r="C65" s="142"/>
      <c r="D65" s="68"/>
      <c r="E65" s="68"/>
      <c r="F65" s="68"/>
    </row>
    <row r="66" spans="1:6" s="80" customFormat="1" ht="12.75" x14ac:dyDescent="0.2">
      <c r="A66" s="260" t="s">
        <v>434</v>
      </c>
      <c r="B66" s="261" t="s">
        <v>427</v>
      </c>
      <c r="C66" s="268"/>
      <c r="D66" s="269"/>
      <c r="E66" s="67"/>
      <c r="F66" s="67"/>
    </row>
    <row r="67" spans="1:6" s="7" customFormat="1" ht="12.75" x14ac:dyDescent="0.2">
      <c r="A67" s="271"/>
      <c r="B67" s="257"/>
      <c r="C67" s="258"/>
      <c r="D67" s="259"/>
      <c r="E67" s="68"/>
      <c r="F67" s="68"/>
    </row>
    <row r="68" spans="1:6" s="7" customFormat="1" ht="51" x14ac:dyDescent="0.2">
      <c r="A68" s="256" t="s">
        <v>435</v>
      </c>
      <c r="B68" s="257" t="s">
        <v>444</v>
      </c>
      <c r="C68" s="258"/>
      <c r="D68" s="259"/>
      <c r="E68" s="68"/>
      <c r="F68" s="68"/>
    </row>
    <row r="69" spans="1:6" s="7" customFormat="1" ht="14.25" x14ac:dyDescent="0.2">
      <c r="A69" s="256" t="s">
        <v>438</v>
      </c>
      <c r="B69" s="262" t="s">
        <v>428</v>
      </c>
      <c r="C69" s="258" t="s">
        <v>433</v>
      </c>
      <c r="D69" s="259">
        <v>2</v>
      </c>
      <c r="E69" s="68"/>
      <c r="F69" s="68">
        <f>D69*E69</f>
        <v>0</v>
      </c>
    </row>
    <row r="70" spans="1:6" s="7" customFormat="1" ht="14.25" x14ac:dyDescent="0.2">
      <c r="A70" s="256" t="s">
        <v>439</v>
      </c>
      <c r="B70" s="257" t="s">
        <v>431</v>
      </c>
      <c r="C70" s="258" t="s">
        <v>419</v>
      </c>
      <c r="D70" s="259">
        <v>10</v>
      </c>
      <c r="E70" s="68"/>
      <c r="F70" s="68">
        <f t="shared" ref="F70:F71" si="0">D70*E70</f>
        <v>0</v>
      </c>
    </row>
    <row r="71" spans="1:6" s="7" customFormat="1" ht="12.75" x14ac:dyDescent="0.2">
      <c r="A71" s="256" t="s">
        <v>440</v>
      </c>
      <c r="B71" s="257" t="s">
        <v>432</v>
      </c>
      <c r="C71" s="258" t="s">
        <v>430</v>
      </c>
      <c r="D71" s="259">
        <v>220</v>
      </c>
      <c r="E71" s="68"/>
      <c r="F71" s="68">
        <f t="shared" si="0"/>
        <v>0</v>
      </c>
    </row>
    <row r="72" spans="1:6" s="7" customFormat="1" ht="12.75" x14ac:dyDescent="0.2">
      <c r="A72" s="256"/>
      <c r="B72" s="262"/>
      <c r="C72" s="258"/>
      <c r="D72" s="259"/>
      <c r="E72" s="68"/>
      <c r="F72" s="68"/>
    </row>
    <row r="73" spans="1:6" s="7" customFormat="1" ht="51" x14ac:dyDescent="0.2">
      <c r="A73" s="256" t="s">
        <v>441</v>
      </c>
      <c r="B73" s="257" t="s">
        <v>437</v>
      </c>
      <c r="C73" s="258" t="s">
        <v>433</v>
      </c>
      <c r="D73" s="259">
        <v>3</v>
      </c>
      <c r="E73" s="68"/>
      <c r="F73" s="68">
        <f>D73*E73</f>
        <v>0</v>
      </c>
    </row>
    <row r="74" spans="1:6" s="7" customFormat="1" ht="12.75" x14ac:dyDescent="0.2">
      <c r="A74" s="256"/>
      <c r="B74" s="257"/>
      <c r="C74" s="258"/>
      <c r="D74" s="259"/>
      <c r="E74" s="68"/>
      <c r="F74" s="68"/>
    </row>
    <row r="75" spans="1:6" s="7" customFormat="1" ht="76.5" x14ac:dyDescent="0.2">
      <c r="A75" s="256" t="s">
        <v>442</v>
      </c>
      <c r="B75" s="262" t="s">
        <v>443</v>
      </c>
      <c r="C75" s="258"/>
      <c r="D75" s="259"/>
      <c r="E75" s="68"/>
      <c r="F75" s="68"/>
    </row>
    <row r="76" spans="1:6" s="7" customFormat="1" ht="14.25" x14ac:dyDescent="0.2">
      <c r="A76" s="256" t="s">
        <v>445</v>
      </c>
      <c r="B76" s="257" t="s">
        <v>429</v>
      </c>
      <c r="C76" s="258" t="s">
        <v>433</v>
      </c>
      <c r="D76" s="259">
        <v>2.2000000000000002</v>
      </c>
      <c r="E76" s="68"/>
      <c r="F76" s="68">
        <f>D76*E76</f>
        <v>0</v>
      </c>
    </row>
    <row r="77" spans="1:6" s="7" customFormat="1" ht="14.25" x14ac:dyDescent="0.2">
      <c r="A77" s="256" t="s">
        <v>446</v>
      </c>
      <c r="B77" s="257" t="s">
        <v>431</v>
      </c>
      <c r="C77" s="258" t="s">
        <v>419</v>
      </c>
      <c r="D77" s="259">
        <v>14</v>
      </c>
      <c r="E77" s="68"/>
      <c r="F77" s="68">
        <f t="shared" ref="F77:F78" si="1">D77*E77</f>
        <v>0</v>
      </c>
    </row>
    <row r="78" spans="1:6" s="7" customFormat="1" ht="12.75" x14ac:dyDescent="0.2">
      <c r="A78" s="256" t="s">
        <v>447</v>
      </c>
      <c r="B78" s="257" t="s">
        <v>432</v>
      </c>
      <c r="C78" s="258" t="s">
        <v>430</v>
      </c>
      <c r="D78" s="259">
        <v>260</v>
      </c>
      <c r="E78" s="68"/>
      <c r="F78" s="68">
        <f t="shared" si="1"/>
        <v>0</v>
      </c>
    </row>
    <row r="79" spans="1:6" s="7" customFormat="1" ht="12.75" x14ac:dyDescent="0.2">
      <c r="A79" s="256"/>
      <c r="B79" s="257"/>
      <c r="C79" s="258"/>
      <c r="D79" s="259"/>
      <c r="E79" s="68"/>
      <c r="F79" s="68"/>
    </row>
    <row r="80" spans="1:6" s="80" customFormat="1" ht="12.75" x14ac:dyDescent="0.2">
      <c r="A80" s="263" t="s">
        <v>66</v>
      </c>
      <c r="B80" s="264" t="str">
        <f xml:space="preserve"> "UKUPNO " &amp; B66</f>
        <v>UKUPNO BETONSKI I ARMIRANOBETONSKI RADOVI</v>
      </c>
      <c r="C80" s="265"/>
      <c r="D80" s="266"/>
      <c r="E80" s="69"/>
      <c r="F80" s="69">
        <f>SUM(F66:F79)</f>
        <v>0</v>
      </c>
    </row>
    <row r="82" spans="1:6" s="80" customFormat="1" ht="12.75" x14ac:dyDescent="0.2">
      <c r="A82" s="260"/>
      <c r="B82" s="267"/>
      <c r="C82" s="268"/>
      <c r="D82" s="269"/>
      <c r="E82" s="67"/>
      <c r="F82" s="67"/>
    </row>
    <row r="83" spans="1:6" s="80" customFormat="1" ht="12.75" x14ac:dyDescent="0.2">
      <c r="A83" s="138" t="str">
        <f>A6</f>
        <v>1.</v>
      </c>
      <c r="B83" s="148" t="s">
        <v>25</v>
      </c>
      <c r="C83" s="140"/>
      <c r="D83" s="67"/>
      <c r="E83" s="67"/>
      <c r="F83" s="67"/>
    </row>
    <row r="84" spans="1:6" s="80" customFormat="1" ht="12.75" x14ac:dyDescent="0.2">
      <c r="A84" s="145" t="str">
        <f>A8</f>
        <v>1.1.</v>
      </c>
      <c r="B84" s="146" t="str">
        <f xml:space="preserve"> "UKUPNO " &amp; B8 &amp; ":"</f>
        <v>UKUPNO PRIPREMNI RADOVI, DEMONTAŽE I RUŠENJA:</v>
      </c>
      <c r="C84" s="147"/>
      <c r="D84" s="69"/>
      <c r="E84" s="69"/>
      <c r="F84" s="69">
        <f>F20</f>
        <v>0</v>
      </c>
    </row>
    <row r="85" spans="1:6" s="80" customFormat="1" ht="12.75" x14ac:dyDescent="0.2">
      <c r="A85" s="145" t="str">
        <f>A22</f>
        <v>1.2.</v>
      </c>
      <c r="B85" s="146" t="str">
        <f xml:space="preserve"> "UKUPNO " &amp; B22 &amp; ":"</f>
        <v>UKUPNO ZIDARSKI RADOVI:</v>
      </c>
      <c r="C85" s="147"/>
      <c r="D85" s="69"/>
      <c r="E85" s="69"/>
      <c r="F85" s="69">
        <f>F52</f>
        <v>0</v>
      </c>
    </row>
    <row r="86" spans="1:6" s="80" customFormat="1" ht="12.75" x14ac:dyDescent="0.2">
      <c r="A86" s="145" t="str">
        <f>A64</f>
        <v>1.3.</v>
      </c>
      <c r="B86" s="146" t="str">
        <f xml:space="preserve"> "UKUPNO " &amp; B54 &amp; ":"</f>
        <v>UKUPNO IZOLACIJSKI I FASADERSKI RADOVI:</v>
      </c>
      <c r="C86" s="147"/>
      <c r="D86" s="69"/>
      <c r="E86" s="69"/>
      <c r="F86" s="69">
        <f>F64</f>
        <v>0</v>
      </c>
    </row>
    <row r="87" spans="1:6" s="80" customFormat="1" ht="13.5" thickBot="1" x14ac:dyDescent="0.25">
      <c r="A87" s="145" t="str">
        <f>A66</f>
        <v>1.4.</v>
      </c>
      <c r="B87" s="146" t="str">
        <f xml:space="preserve"> "UKUPNO " &amp; B66 &amp; ":"</f>
        <v>UKUPNO BETONSKI I ARMIRANOBETONSKI RADOVI:</v>
      </c>
      <c r="C87" s="147"/>
      <c r="D87" s="69"/>
      <c r="E87" s="69"/>
      <c r="F87" s="69">
        <f>F80</f>
        <v>0</v>
      </c>
    </row>
    <row r="88" spans="1:6" s="80" customFormat="1" ht="14.25" thickTop="1" thickBot="1" x14ac:dyDescent="0.25">
      <c r="A88" s="149" t="str">
        <f>A6</f>
        <v>1.</v>
      </c>
      <c r="B88" s="150" t="str">
        <f xml:space="preserve"> "UKUPNO " &amp; B6</f>
        <v>UKUPNO GRAĐEVINSKI RADOVI</v>
      </c>
      <c r="C88" s="151"/>
      <c r="D88" s="81"/>
      <c r="E88" s="81"/>
      <c r="F88" s="81">
        <f>SUM(F84:F87)</f>
        <v>0</v>
      </c>
    </row>
    <row r="89" spans="1:6" s="37" customFormat="1" ht="13.5" thickTop="1" x14ac:dyDescent="0.2">
      <c r="A89" s="240"/>
      <c r="B89" s="241"/>
      <c r="C89" s="242"/>
      <c r="D89" s="243"/>
      <c r="E89" s="243"/>
      <c r="F89" s="243"/>
    </row>
    <row r="90" spans="1:6" s="37" customFormat="1" ht="12.75" x14ac:dyDescent="0.2">
      <c r="A90" s="240"/>
      <c r="B90" s="241"/>
      <c r="C90" s="242"/>
      <c r="D90" s="243"/>
      <c r="E90" s="243"/>
      <c r="F90" s="243"/>
    </row>
    <row r="91" spans="1:6" s="80" customFormat="1" ht="12.75" x14ac:dyDescent="0.2">
      <c r="A91" s="138" t="s">
        <v>68</v>
      </c>
      <c r="B91" s="139" t="s">
        <v>31</v>
      </c>
      <c r="C91" s="140"/>
      <c r="D91" s="67"/>
      <c r="E91" s="67"/>
      <c r="F91" s="67"/>
    </row>
    <row r="92" spans="1:6" s="7" customFormat="1" ht="12.75" x14ac:dyDescent="0.2">
      <c r="A92" s="143"/>
      <c r="B92" s="82"/>
      <c r="C92" s="142"/>
      <c r="D92" s="68"/>
      <c r="E92" s="68"/>
      <c r="F92" s="68"/>
    </row>
    <row r="93" spans="1:6" s="7" customFormat="1" ht="12.75" x14ac:dyDescent="0.2">
      <c r="A93" s="138" t="s">
        <v>69</v>
      </c>
      <c r="B93" s="139" t="s">
        <v>33</v>
      </c>
      <c r="C93" s="142"/>
      <c r="D93" s="68"/>
      <c r="E93" s="68"/>
      <c r="F93" s="68"/>
    </row>
    <row r="94" spans="1:6" s="7" customFormat="1" ht="12.75" x14ac:dyDescent="0.2">
      <c r="A94" s="143"/>
      <c r="B94" s="139"/>
      <c r="C94" s="142"/>
      <c r="D94" s="68"/>
      <c r="E94" s="68"/>
      <c r="F94" s="68"/>
    </row>
    <row r="95" spans="1:6" s="7" customFormat="1" ht="318.75" x14ac:dyDescent="0.2">
      <c r="A95" s="143" t="s">
        <v>70</v>
      </c>
      <c r="B95" s="144" t="s">
        <v>401</v>
      </c>
      <c r="C95" s="142"/>
      <c r="D95" s="68"/>
      <c r="E95" s="68"/>
      <c r="F95" s="68"/>
    </row>
    <row r="96" spans="1:6" s="7" customFormat="1" ht="12.75" x14ac:dyDescent="0.2">
      <c r="A96" s="143" t="s">
        <v>403</v>
      </c>
      <c r="B96" s="82" t="s">
        <v>128</v>
      </c>
      <c r="C96" s="142" t="s">
        <v>16</v>
      </c>
      <c r="D96" s="68">
        <v>2</v>
      </c>
      <c r="E96" s="68"/>
      <c r="F96" s="68">
        <f t="shared" ref="F96" si="2">D96*E96</f>
        <v>0</v>
      </c>
    </row>
    <row r="97" spans="1:6" s="7" customFormat="1" ht="12.75" x14ac:dyDescent="0.2">
      <c r="A97" s="143" t="s">
        <v>404</v>
      </c>
      <c r="B97" s="82" t="s">
        <v>400</v>
      </c>
      <c r="C97" s="142" t="s">
        <v>16</v>
      </c>
      <c r="D97" s="68">
        <v>3</v>
      </c>
      <c r="E97" s="68"/>
      <c r="F97" s="68">
        <f t="shared" ref="F97" si="3">D97*E97</f>
        <v>0</v>
      </c>
    </row>
    <row r="98" spans="1:6" s="7" customFormat="1" ht="12.75" x14ac:dyDescent="0.2">
      <c r="A98" s="143"/>
      <c r="B98" s="82"/>
      <c r="C98" s="142"/>
      <c r="D98" s="68"/>
      <c r="E98" s="68"/>
      <c r="F98" s="68"/>
    </row>
    <row r="99" spans="1:6" s="7" customFormat="1" ht="89.25" x14ac:dyDescent="0.2">
      <c r="A99" s="143" t="s">
        <v>405</v>
      </c>
      <c r="B99" s="82" t="s">
        <v>129</v>
      </c>
      <c r="C99" s="142"/>
      <c r="D99" s="68"/>
      <c r="E99" s="68"/>
      <c r="F99" s="68"/>
    </row>
    <row r="100" spans="1:6" s="7" customFormat="1" ht="12.75" x14ac:dyDescent="0.2">
      <c r="A100" s="143" t="s">
        <v>406</v>
      </c>
      <c r="B100" s="82" t="s">
        <v>402</v>
      </c>
      <c r="C100" s="142" t="s">
        <v>16</v>
      </c>
      <c r="D100" s="68">
        <v>1</v>
      </c>
      <c r="E100" s="68"/>
      <c r="F100" s="68">
        <f t="shared" ref="F100" si="4">D100*E100</f>
        <v>0</v>
      </c>
    </row>
    <row r="101" spans="1:6" s="7" customFormat="1" ht="12.75" x14ac:dyDescent="0.2">
      <c r="A101" s="143"/>
      <c r="B101" s="82"/>
      <c r="C101" s="142"/>
      <c r="D101" s="68"/>
      <c r="E101" s="68"/>
      <c r="F101" s="68"/>
    </row>
    <row r="102" spans="1:6" s="7" customFormat="1" ht="102" x14ac:dyDescent="0.2">
      <c r="A102" s="143" t="s">
        <v>407</v>
      </c>
      <c r="B102" s="82" t="s">
        <v>122</v>
      </c>
      <c r="C102" s="142" t="s">
        <v>54</v>
      </c>
      <c r="D102" s="68">
        <v>7.2</v>
      </c>
      <c r="E102" s="68"/>
      <c r="F102" s="68">
        <f>D102*E102</f>
        <v>0</v>
      </c>
    </row>
    <row r="103" spans="1:6" s="255" customFormat="1" ht="12.75" x14ac:dyDescent="0.2">
      <c r="A103" s="250"/>
      <c r="B103" s="251"/>
      <c r="C103" s="252"/>
      <c r="D103" s="253"/>
      <c r="E103" s="254"/>
      <c r="F103" s="254"/>
    </row>
    <row r="104" spans="1:6" s="255" customFormat="1" ht="102" x14ac:dyDescent="0.2">
      <c r="A104" s="256" t="s">
        <v>410</v>
      </c>
      <c r="B104" s="257" t="s">
        <v>409</v>
      </c>
      <c r="C104" s="258"/>
      <c r="D104" s="259"/>
      <c r="E104" s="68"/>
      <c r="F104" s="68"/>
    </row>
    <row r="105" spans="1:6" s="255" customFormat="1" ht="12.75" x14ac:dyDescent="0.2">
      <c r="A105" s="256" t="s">
        <v>411</v>
      </c>
      <c r="B105" s="257" t="s">
        <v>408</v>
      </c>
      <c r="C105" s="258" t="s">
        <v>16</v>
      </c>
      <c r="D105" s="259">
        <v>4</v>
      </c>
      <c r="E105" s="68"/>
      <c r="F105" s="68">
        <f t="shared" ref="F105:F106" si="5">D105*E105</f>
        <v>0</v>
      </c>
    </row>
    <row r="106" spans="1:6" s="255" customFormat="1" ht="12.75" x14ac:dyDescent="0.2">
      <c r="A106" s="256" t="s">
        <v>412</v>
      </c>
      <c r="B106" s="257" t="s">
        <v>413</v>
      </c>
      <c r="C106" s="258" t="s">
        <v>16</v>
      </c>
      <c r="D106" s="259">
        <v>3</v>
      </c>
      <c r="E106" s="68"/>
      <c r="F106" s="68">
        <f t="shared" si="5"/>
        <v>0</v>
      </c>
    </row>
    <row r="107" spans="1:6" s="7" customFormat="1" ht="12.75" x14ac:dyDescent="0.2">
      <c r="A107" s="143"/>
      <c r="B107" s="82"/>
      <c r="C107" s="142"/>
      <c r="D107" s="68"/>
      <c r="E107" s="68"/>
      <c r="F107" s="68"/>
    </row>
    <row r="108" spans="1:6" s="7" customFormat="1" ht="12.75" x14ac:dyDescent="0.2">
      <c r="A108" s="145" t="str">
        <f>A93</f>
        <v>2.1.</v>
      </c>
      <c r="B108" s="152" t="str">
        <f xml:space="preserve"> "UKUPNO " &amp;B93</f>
        <v>UKUPNO STOLARSKI RADOVI</v>
      </c>
      <c r="C108" s="147"/>
      <c r="D108" s="69"/>
      <c r="E108" s="69"/>
      <c r="F108" s="69">
        <f>SUM(F94:F107)</f>
        <v>0</v>
      </c>
    </row>
    <row r="109" spans="1:6" s="7" customFormat="1" ht="12.75" x14ac:dyDescent="0.2">
      <c r="A109" s="143"/>
      <c r="B109" s="82"/>
      <c r="C109" s="142"/>
      <c r="D109" s="68"/>
      <c r="E109" s="68"/>
      <c r="F109" s="68"/>
    </row>
    <row r="110" spans="1:6" s="7" customFormat="1" ht="12.75" x14ac:dyDescent="0.2">
      <c r="A110" s="138" t="s">
        <v>71</v>
      </c>
      <c r="B110" s="139" t="s">
        <v>40</v>
      </c>
      <c r="C110" s="142"/>
      <c r="D110" s="68"/>
      <c r="E110" s="68"/>
      <c r="F110" s="68"/>
    </row>
    <row r="111" spans="1:6" s="7" customFormat="1" ht="12.75" x14ac:dyDescent="0.2">
      <c r="A111" s="138"/>
      <c r="B111" s="139"/>
      <c r="C111" s="142"/>
      <c r="D111" s="68"/>
      <c r="E111" s="68"/>
      <c r="F111" s="68"/>
    </row>
    <row r="112" spans="1:6" s="7" customFormat="1" ht="114.75" x14ac:dyDescent="0.2">
      <c r="A112" s="143" t="s">
        <v>72</v>
      </c>
      <c r="B112" s="82" t="s">
        <v>119</v>
      </c>
      <c r="C112" s="142" t="s">
        <v>54</v>
      </c>
      <c r="D112" s="68">
        <v>7.2</v>
      </c>
      <c r="E112" s="68"/>
      <c r="F112" s="68">
        <f>D112*E112</f>
        <v>0</v>
      </c>
    </row>
    <row r="113" spans="1:6" s="7" customFormat="1" ht="12.75" x14ac:dyDescent="0.2">
      <c r="A113" s="143"/>
      <c r="B113" s="82"/>
      <c r="C113" s="142"/>
      <c r="D113" s="68"/>
      <c r="E113" s="68"/>
      <c r="F113" s="68"/>
    </row>
    <row r="114" spans="1:6" s="7" customFormat="1" ht="63.75" x14ac:dyDescent="0.2">
      <c r="A114" s="143" t="s">
        <v>73</v>
      </c>
      <c r="B114" s="82" t="s">
        <v>127</v>
      </c>
      <c r="C114" s="142" t="s">
        <v>80</v>
      </c>
      <c r="D114" s="68">
        <v>105</v>
      </c>
      <c r="E114" s="68"/>
      <c r="F114" s="68">
        <f>D114*E114</f>
        <v>0</v>
      </c>
    </row>
    <row r="115" spans="1:6" s="7" customFormat="1" ht="12.75" x14ac:dyDescent="0.2">
      <c r="A115" s="143"/>
      <c r="B115" s="82"/>
      <c r="C115" s="142"/>
      <c r="D115" s="68"/>
      <c r="E115" s="68"/>
      <c r="F115" s="68"/>
    </row>
    <row r="116" spans="1:6" s="7" customFormat="1" ht="76.5" x14ac:dyDescent="0.2">
      <c r="A116" s="143" t="s">
        <v>121</v>
      </c>
      <c r="B116" s="82" t="s">
        <v>451</v>
      </c>
      <c r="C116" s="142" t="s">
        <v>80</v>
      </c>
      <c r="D116" s="68">
        <v>235</v>
      </c>
      <c r="E116" s="68"/>
      <c r="F116" s="68">
        <f>D116*E116</f>
        <v>0</v>
      </c>
    </row>
    <row r="117" spans="1:6" s="7" customFormat="1" ht="12.75" x14ac:dyDescent="0.2">
      <c r="A117" s="143"/>
      <c r="B117" s="82"/>
      <c r="C117" s="142"/>
      <c r="D117" s="68"/>
      <c r="E117" s="68"/>
      <c r="F117" s="68"/>
    </row>
    <row r="118" spans="1:6" s="7" customFormat="1" ht="76.5" x14ac:dyDescent="0.2">
      <c r="A118" s="143" t="s">
        <v>450</v>
      </c>
      <c r="B118" s="82" t="s">
        <v>414</v>
      </c>
      <c r="C118" s="142" t="s">
        <v>80</v>
      </c>
      <c r="D118" s="68">
        <v>35</v>
      </c>
      <c r="E118" s="68"/>
      <c r="F118" s="68">
        <f>D118*E118</f>
        <v>0</v>
      </c>
    </row>
    <row r="119" spans="1:6" s="7" customFormat="1" ht="12.75" x14ac:dyDescent="0.2">
      <c r="A119" s="143"/>
      <c r="B119" s="82"/>
      <c r="C119" s="142"/>
      <c r="D119" s="68"/>
      <c r="E119" s="68"/>
      <c r="F119" s="68"/>
    </row>
    <row r="120" spans="1:6" s="7" customFormat="1" ht="12.75" x14ac:dyDescent="0.2">
      <c r="A120" s="145" t="str">
        <f>A110</f>
        <v>2.2.</v>
      </c>
      <c r="B120" s="146" t="str">
        <f xml:space="preserve"> "UKUPNO " &amp;B110</f>
        <v>UKUPNO SOBOSLIKARSKI I LIČILAČKI RADOVI</v>
      </c>
      <c r="C120" s="147"/>
      <c r="D120" s="69"/>
      <c r="E120" s="69"/>
      <c r="F120" s="69">
        <f>SUM(F111:F119)</f>
        <v>0</v>
      </c>
    </row>
    <row r="121" spans="1:6" s="255" customFormat="1" ht="12.75" x14ac:dyDescent="0.2">
      <c r="A121" s="256"/>
      <c r="B121" s="257"/>
      <c r="C121" s="258"/>
      <c r="D121" s="259"/>
      <c r="E121" s="68"/>
      <c r="F121" s="68"/>
    </row>
    <row r="122" spans="1:6" s="255" customFormat="1" ht="12.75" x14ac:dyDescent="0.2">
      <c r="A122" s="260" t="s">
        <v>74</v>
      </c>
      <c r="B122" s="261" t="s">
        <v>415</v>
      </c>
      <c r="C122" s="258"/>
      <c r="D122" s="259"/>
      <c r="E122" s="68"/>
      <c r="F122" s="68"/>
    </row>
    <row r="123" spans="1:6" s="255" customFormat="1" ht="12.75" x14ac:dyDescent="0.2">
      <c r="A123" s="260"/>
      <c r="B123" s="261"/>
      <c r="C123" s="258"/>
      <c r="D123" s="259"/>
      <c r="E123" s="68"/>
      <c r="F123" s="68"/>
    </row>
    <row r="124" spans="1:6" s="255" customFormat="1" ht="153" x14ac:dyDescent="0.2">
      <c r="A124" s="256" t="s">
        <v>75</v>
      </c>
      <c r="B124" s="262" t="s">
        <v>416</v>
      </c>
      <c r="C124" s="258" t="s">
        <v>419</v>
      </c>
      <c r="D124" s="259">
        <v>70</v>
      </c>
      <c r="E124" s="68"/>
      <c r="F124" s="68">
        <f>D124*E124</f>
        <v>0</v>
      </c>
    </row>
    <row r="125" spans="1:6" s="255" customFormat="1" ht="12.75" x14ac:dyDescent="0.2">
      <c r="A125" s="256"/>
      <c r="B125" s="257"/>
      <c r="C125" s="258"/>
      <c r="D125" s="259"/>
      <c r="E125" s="68"/>
      <c r="F125" s="68"/>
    </row>
    <row r="126" spans="1:6" s="255" customFormat="1" ht="127.5" x14ac:dyDescent="0.2">
      <c r="A126" s="256" t="s">
        <v>274</v>
      </c>
      <c r="B126" s="257" t="s">
        <v>418</v>
      </c>
      <c r="C126" s="258" t="s">
        <v>419</v>
      </c>
      <c r="D126" s="259">
        <v>35</v>
      </c>
      <c r="E126" s="68"/>
      <c r="F126" s="68">
        <f>D126*E126</f>
        <v>0</v>
      </c>
    </row>
    <row r="127" spans="1:6" s="255" customFormat="1" ht="12.75" x14ac:dyDescent="0.2">
      <c r="A127" s="256"/>
      <c r="B127" s="257"/>
      <c r="C127" s="258"/>
      <c r="D127" s="259"/>
      <c r="E127" s="68"/>
      <c r="F127" s="68"/>
    </row>
    <row r="128" spans="1:6" s="255" customFormat="1" ht="12.75" x14ac:dyDescent="0.2">
      <c r="A128" s="263" t="str">
        <f>A122</f>
        <v>2.3.</v>
      </c>
      <c r="B128" s="264" t="str">
        <f xml:space="preserve"> "UKUPNO " &amp;B122</f>
        <v>UKUPNO KERAMIČARSKI RADOVI</v>
      </c>
      <c r="C128" s="265"/>
      <c r="D128" s="266"/>
      <c r="E128" s="69"/>
      <c r="F128" s="69">
        <f>SUM(F123:F127)</f>
        <v>0</v>
      </c>
    </row>
    <row r="129" spans="1:6" s="255" customFormat="1" ht="12.75" x14ac:dyDescent="0.2">
      <c r="A129" s="260"/>
      <c r="B129" s="267"/>
      <c r="C129" s="268"/>
      <c r="D129" s="269"/>
      <c r="E129" s="67"/>
      <c r="F129" s="67"/>
    </row>
    <row r="130" spans="1:6" s="255" customFormat="1" ht="12.75" x14ac:dyDescent="0.2">
      <c r="A130" s="260" t="s">
        <v>76</v>
      </c>
      <c r="B130" s="261" t="s">
        <v>421</v>
      </c>
      <c r="C130" s="258"/>
      <c r="D130" s="259"/>
      <c r="E130" s="68"/>
      <c r="F130" s="68"/>
    </row>
    <row r="131" spans="1:6" s="255" customFormat="1" ht="12.75" x14ac:dyDescent="0.2">
      <c r="A131" s="260"/>
      <c r="B131" s="261"/>
      <c r="C131" s="258"/>
      <c r="D131" s="259"/>
      <c r="E131" s="68"/>
      <c r="F131" s="68"/>
    </row>
    <row r="132" spans="1:6" s="255" customFormat="1" ht="38.25" x14ac:dyDescent="0.2">
      <c r="A132" s="256" t="s">
        <v>77</v>
      </c>
      <c r="B132" s="257" t="s">
        <v>423</v>
      </c>
      <c r="C132" s="258"/>
      <c r="D132" s="270"/>
      <c r="E132" s="68"/>
      <c r="F132" s="68"/>
    </row>
    <row r="133" spans="1:6" s="255" customFormat="1" ht="14.25" x14ac:dyDescent="0.2">
      <c r="A133" s="256" t="s">
        <v>426</v>
      </c>
      <c r="B133" s="257" t="s">
        <v>424</v>
      </c>
      <c r="C133" s="258" t="s">
        <v>419</v>
      </c>
      <c r="D133" s="259">
        <v>70</v>
      </c>
      <c r="E133" s="68"/>
      <c r="F133" s="68">
        <f>D133*E133</f>
        <v>0</v>
      </c>
    </row>
    <row r="134" spans="1:6" s="255" customFormat="1" ht="12.75" x14ac:dyDescent="0.2">
      <c r="A134" s="256"/>
      <c r="B134" s="257"/>
      <c r="C134" s="258"/>
      <c r="D134" s="259"/>
      <c r="E134" s="68"/>
      <c r="F134" s="68"/>
    </row>
    <row r="135" spans="1:6" s="255" customFormat="1" ht="38.25" x14ac:dyDescent="0.2">
      <c r="A135" s="256" t="s">
        <v>417</v>
      </c>
      <c r="B135" s="262" t="s">
        <v>425</v>
      </c>
      <c r="C135" s="258" t="s">
        <v>26</v>
      </c>
      <c r="D135" s="270">
        <v>34</v>
      </c>
      <c r="E135" s="68"/>
      <c r="F135" s="68">
        <f>D135*E135</f>
        <v>0</v>
      </c>
    </row>
    <row r="136" spans="1:6" s="255" customFormat="1" ht="12.75" x14ac:dyDescent="0.2">
      <c r="A136" s="256"/>
      <c r="B136" s="262"/>
      <c r="C136" s="258"/>
      <c r="D136" s="259"/>
      <c r="E136" s="68"/>
      <c r="F136" s="68"/>
    </row>
    <row r="137" spans="1:6" s="255" customFormat="1" ht="12.75" x14ac:dyDescent="0.2">
      <c r="A137" s="263" t="str">
        <f>A130</f>
        <v>2.4.</v>
      </c>
      <c r="B137" s="264" t="str">
        <f xml:space="preserve"> "UKUPNO " &amp;B130</f>
        <v>UKUPNO PODOPOLAGAČKI RADOVI</v>
      </c>
      <c r="C137" s="265"/>
      <c r="D137" s="266"/>
      <c r="E137" s="69"/>
      <c r="F137" s="69">
        <f>SUM(F131:F136)</f>
        <v>0</v>
      </c>
    </row>
    <row r="138" spans="1:6" s="37" customFormat="1" ht="12.75" x14ac:dyDescent="0.2">
      <c r="A138" s="240"/>
      <c r="B138" s="241"/>
      <c r="C138" s="242"/>
      <c r="D138" s="243"/>
      <c r="E138" s="243"/>
      <c r="F138" s="243"/>
    </row>
    <row r="139" spans="1:6" s="7" customFormat="1" ht="12.75" x14ac:dyDescent="0.2">
      <c r="A139" s="138" t="s">
        <v>420</v>
      </c>
      <c r="B139" s="139" t="s">
        <v>100</v>
      </c>
      <c r="C139" s="142"/>
      <c r="D139" s="68"/>
      <c r="E139" s="68"/>
      <c r="F139" s="68"/>
    </row>
    <row r="140" spans="1:6" s="7" customFormat="1" ht="12.75" x14ac:dyDescent="0.2">
      <c r="A140" s="138"/>
      <c r="B140" s="139"/>
      <c r="C140" s="142"/>
      <c r="D140" s="68"/>
      <c r="E140" s="68"/>
      <c r="F140" s="68"/>
    </row>
    <row r="141" spans="1:6" s="7" customFormat="1" ht="51" x14ac:dyDescent="0.2">
      <c r="A141" s="143" t="s">
        <v>422</v>
      </c>
      <c r="B141" s="82" t="s">
        <v>120</v>
      </c>
      <c r="C141" s="142" t="s">
        <v>0</v>
      </c>
      <c r="D141" s="68">
        <v>1</v>
      </c>
      <c r="E141" s="68"/>
      <c r="F141" s="68">
        <f>D141*E141</f>
        <v>0</v>
      </c>
    </row>
    <row r="142" spans="1:6" s="7" customFormat="1" ht="12.75" x14ac:dyDescent="0.2">
      <c r="A142" s="143"/>
      <c r="B142" s="82"/>
      <c r="C142" s="142"/>
      <c r="D142" s="68"/>
      <c r="E142" s="68"/>
      <c r="F142" s="68"/>
    </row>
    <row r="143" spans="1:6" s="7" customFormat="1" ht="12.75" x14ac:dyDescent="0.2">
      <c r="A143" s="145" t="str">
        <f>A139</f>
        <v>2.5.</v>
      </c>
      <c r="B143" s="146" t="str">
        <f xml:space="preserve"> "UKUPNO " &amp;B139</f>
        <v>UKUPNO OSTALI RADOVI</v>
      </c>
      <c r="C143" s="147"/>
      <c r="D143" s="69"/>
      <c r="E143" s="69"/>
      <c r="F143" s="69">
        <f>SUM(F140:F142)</f>
        <v>0</v>
      </c>
    </row>
    <row r="144" spans="1:6" s="7" customFormat="1" ht="12.75" x14ac:dyDescent="0.2">
      <c r="A144" s="138"/>
      <c r="B144" s="153"/>
      <c r="C144" s="140"/>
      <c r="D144" s="67"/>
      <c r="E144" s="67"/>
      <c r="F144" s="67"/>
    </row>
    <row r="145" spans="1:6" s="7" customFormat="1" ht="12.75" x14ac:dyDescent="0.2">
      <c r="A145" s="143"/>
      <c r="B145" s="82"/>
      <c r="C145" s="142"/>
      <c r="D145" s="68"/>
      <c r="E145" s="68"/>
      <c r="F145" s="68"/>
    </row>
    <row r="146" spans="1:6" s="7" customFormat="1" ht="12.75" x14ac:dyDescent="0.2">
      <c r="A146" s="138" t="str">
        <f>A91</f>
        <v>2.</v>
      </c>
      <c r="B146" s="153" t="s">
        <v>34</v>
      </c>
      <c r="C146" s="140"/>
      <c r="D146" s="67"/>
      <c r="E146" s="67"/>
      <c r="F146" s="67"/>
    </row>
    <row r="147" spans="1:6" s="7" customFormat="1" ht="12.75" x14ac:dyDescent="0.2">
      <c r="A147" s="145" t="str">
        <f>A93</f>
        <v>2.1.</v>
      </c>
      <c r="B147" s="146" t="str">
        <f xml:space="preserve"> "UKUPNO " &amp; B93 &amp; ":"</f>
        <v>UKUPNO STOLARSKI RADOVI:</v>
      </c>
      <c r="C147" s="147"/>
      <c r="D147" s="69"/>
      <c r="E147" s="69"/>
      <c r="F147" s="69">
        <f>F108</f>
        <v>0</v>
      </c>
    </row>
    <row r="148" spans="1:6" s="7" customFormat="1" ht="12.75" x14ac:dyDescent="0.2">
      <c r="A148" s="145" t="str">
        <f>A110</f>
        <v>2.2.</v>
      </c>
      <c r="B148" s="146" t="str">
        <f xml:space="preserve"> "UKUPNO " &amp; B110 &amp; ":"</f>
        <v>UKUPNO SOBOSLIKARSKI I LIČILAČKI RADOVI:</v>
      </c>
      <c r="C148" s="147"/>
      <c r="D148" s="69"/>
      <c r="E148" s="69"/>
      <c r="F148" s="69">
        <f>F120</f>
        <v>0</v>
      </c>
    </row>
    <row r="149" spans="1:6" s="7" customFormat="1" ht="12.75" x14ac:dyDescent="0.2">
      <c r="A149" s="145" t="str">
        <f>A122</f>
        <v>2.3.</v>
      </c>
      <c r="B149" s="146" t="str">
        <f xml:space="preserve"> "UKUPNO " &amp; B122 &amp; ":"</f>
        <v>UKUPNO KERAMIČARSKI RADOVI:</v>
      </c>
      <c r="C149" s="147"/>
      <c r="D149" s="69"/>
      <c r="E149" s="69"/>
      <c r="F149" s="69">
        <f>F128</f>
        <v>0</v>
      </c>
    </row>
    <row r="150" spans="1:6" s="7" customFormat="1" ht="12.75" x14ac:dyDescent="0.2">
      <c r="A150" s="145" t="str">
        <f>A130</f>
        <v>2.4.</v>
      </c>
      <c r="B150" s="146" t="str">
        <f xml:space="preserve"> "UKUPNO " &amp; B130 &amp; ":"</f>
        <v>UKUPNO PODOPOLAGAČKI RADOVI:</v>
      </c>
      <c r="C150" s="147"/>
      <c r="D150" s="69"/>
      <c r="E150" s="69"/>
      <c r="F150" s="69">
        <f>F137</f>
        <v>0</v>
      </c>
    </row>
    <row r="151" spans="1:6" s="7" customFormat="1" ht="13.5" thickBot="1" x14ac:dyDescent="0.25">
      <c r="A151" s="145" t="str">
        <f>A139</f>
        <v>2.5.</v>
      </c>
      <c r="B151" s="146" t="str">
        <f xml:space="preserve"> "UKUPNO " &amp; B139 &amp; ":"</f>
        <v>UKUPNO OSTALI RADOVI:</v>
      </c>
      <c r="C151" s="147"/>
      <c r="D151" s="69"/>
      <c r="E151" s="69"/>
      <c r="F151" s="69">
        <f>F143</f>
        <v>0</v>
      </c>
    </row>
    <row r="152" spans="1:6" s="7" customFormat="1" ht="14.25" thickTop="1" thickBot="1" x14ac:dyDescent="0.25">
      <c r="A152" s="149" t="str">
        <f>A91</f>
        <v>2.</v>
      </c>
      <c r="B152" s="150" t="s">
        <v>38</v>
      </c>
      <c r="C152" s="151"/>
      <c r="D152" s="81"/>
      <c r="E152" s="81"/>
      <c r="F152" s="81">
        <f>SUM(F147:F151)</f>
        <v>0</v>
      </c>
    </row>
    <row r="153" spans="1:6" s="7" customFormat="1" ht="13.5" thickTop="1" x14ac:dyDescent="0.2">
      <c r="A153" s="143"/>
      <c r="B153" s="82"/>
      <c r="C153" s="142"/>
      <c r="D153" s="68"/>
      <c r="E153" s="68"/>
      <c r="F153" s="68"/>
    </row>
    <row r="154" spans="1:6" s="7" customFormat="1" ht="12.75" x14ac:dyDescent="0.2">
      <c r="A154" s="143"/>
      <c r="B154" s="82"/>
      <c r="C154" s="142"/>
      <c r="D154" s="68"/>
      <c r="E154" s="68"/>
      <c r="F154" s="68"/>
    </row>
    <row r="155" spans="1:6" s="7" customFormat="1" ht="12.75" x14ac:dyDescent="0.2">
      <c r="A155" s="260" t="s">
        <v>78</v>
      </c>
      <c r="B155" s="261" t="s">
        <v>452</v>
      </c>
      <c r="C155" s="258"/>
      <c r="D155" s="259"/>
      <c r="E155" s="68"/>
      <c r="F155" s="68"/>
    </row>
    <row r="156" spans="1:6" s="7" customFormat="1" ht="12.75" x14ac:dyDescent="0.2">
      <c r="A156" s="260"/>
      <c r="B156" s="261"/>
      <c r="C156" s="258"/>
      <c r="D156" s="259"/>
      <c r="E156" s="68"/>
      <c r="F156" s="68"/>
    </row>
    <row r="157" spans="1:6" s="7" customFormat="1" ht="12.75" x14ac:dyDescent="0.2">
      <c r="A157" s="260" t="s">
        <v>346</v>
      </c>
      <c r="B157" s="261" t="s">
        <v>453</v>
      </c>
      <c r="C157" s="258"/>
      <c r="D157" s="259"/>
      <c r="E157" s="68"/>
      <c r="F157" s="68"/>
    </row>
    <row r="158" spans="1:6" s="7" customFormat="1" ht="12.75" x14ac:dyDescent="0.2">
      <c r="A158" s="260"/>
      <c r="B158" s="261"/>
      <c r="C158" s="258"/>
      <c r="D158" s="259"/>
      <c r="E158" s="68"/>
      <c r="F158" s="68"/>
    </row>
    <row r="159" spans="1:6" s="7" customFormat="1" ht="129" x14ac:dyDescent="0.2">
      <c r="A159" s="256" t="s">
        <v>343</v>
      </c>
      <c r="B159" s="262" t="s">
        <v>479</v>
      </c>
      <c r="C159" s="258"/>
      <c r="D159" s="259"/>
      <c r="E159" s="68"/>
      <c r="F159" s="68"/>
    </row>
    <row r="160" spans="1:6" s="7" customFormat="1" ht="12.75" x14ac:dyDescent="0.2">
      <c r="A160" s="256" t="s">
        <v>454</v>
      </c>
      <c r="B160" s="257" t="s">
        <v>455</v>
      </c>
      <c r="C160" s="258" t="s">
        <v>26</v>
      </c>
      <c r="D160" s="259">
        <v>10</v>
      </c>
      <c r="E160" s="68"/>
      <c r="F160" s="68">
        <f t="shared" ref="F160" si="6">D160*E160</f>
        <v>0</v>
      </c>
    </row>
    <row r="161" spans="1:6" s="7" customFormat="1" ht="12.75" x14ac:dyDescent="0.2">
      <c r="A161" s="256"/>
      <c r="B161" s="257"/>
      <c r="C161" s="258"/>
      <c r="D161" s="259"/>
      <c r="E161" s="68"/>
      <c r="F161" s="68"/>
    </row>
    <row r="162" spans="1:6" s="7" customFormat="1" ht="51" x14ac:dyDescent="0.2">
      <c r="A162" s="256" t="s">
        <v>344</v>
      </c>
      <c r="B162" s="272" t="s">
        <v>480</v>
      </c>
      <c r="C162" s="258"/>
      <c r="D162" s="259"/>
      <c r="E162" s="68"/>
      <c r="F162" s="68"/>
    </row>
    <row r="163" spans="1:6" s="7" customFormat="1" ht="12.75" x14ac:dyDescent="0.2">
      <c r="A163" s="256" t="s">
        <v>456</v>
      </c>
      <c r="B163" s="257" t="s">
        <v>457</v>
      </c>
      <c r="C163" s="258" t="s">
        <v>16</v>
      </c>
      <c r="D163" s="259">
        <v>3</v>
      </c>
      <c r="E163" s="68"/>
      <c r="F163" s="68">
        <f>D163*E163</f>
        <v>0</v>
      </c>
    </row>
    <row r="164" spans="1:6" s="7" customFormat="1" ht="12.75" x14ac:dyDescent="0.2">
      <c r="A164" s="256"/>
      <c r="B164" s="257"/>
      <c r="C164" s="258"/>
      <c r="D164" s="259"/>
      <c r="E164" s="68"/>
      <c r="F164" s="68"/>
    </row>
    <row r="165" spans="1:6" s="7" customFormat="1" ht="51" x14ac:dyDescent="0.2">
      <c r="A165" s="256" t="s">
        <v>458</v>
      </c>
      <c r="B165" s="257" t="s">
        <v>481</v>
      </c>
      <c r="C165" s="258" t="s">
        <v>16</v>
      </c>
      <c r="D165" s="259">
        <v>1</v>
      </c>
      <c r="E165" s="68"/>
      <c r="F165" s="68">
        <f>D165*E165</f>
        <v>0</v>
      </c>
    </row>
    <row r="166" spans="1:6" s="7" customFormat="1" ht="12.75" x14ac:dyDescent="0.2">
      <c r="A166" s="256"/>
      <c r="B166" s="257"/>
      <c r="C166" s="258"/>
      <c r="D166" s="259"/>
      <c r="E166" s="68"/>
      <c r="F166" s="68"/>
    </row>
    <row r="167" spans="1:6" s="7" customFormat="1" ht="127.5" x14ac:dyDescent="0.2">
      <c r="A167" s="256" t="s">
        <v>459</v>
      </c>
      <c r="B167" s="262" t="s">
        <v>482</v>
      </c>
      <c r="C167" s="258" t="s">
        <v>460</v>
      </c>
      <c r="D167" s="259">
        <v>1</v>
      </c>
      <c r="E167" s="68"/>
      <c r="F167" s="68">
        <f>D167*E167</f>
        <v>0</v>
      </c>
    </row>
    <row r="168" spans="1:6" s="7" customFormat="1" ht="12.75" x14ac:dyDescent="0.2">
      <c r="A168" s="256"/>
      <c r="B168" s="262"/>
      <c r="C168" s="258"/>
      <c r="D168" s="259"/>
      <c r="E168" s="68"/>
      <c r="F168" s="68"/>
    </row>
    <row r="169" spans="1:6" s="7" customFormat="1" ht="52.5" x14ac:dyDescent="0.2">
      <c r="A169" s="256" t="s">
        <v>461</v>
      </c>
      <c r="B169" s="262" t="s">
        <v>483</v>
      </c>
      <c r="C169" s="258" t="s">
        <v>460</v>
      </c>
      <c r="D169" s="259">
        <v>1</v>
      </c>
      <c r="E169" s="68"/>
      <c r="F169" s="68">
        <f>D169*E169</f>
        <v>0</v>
      </c>
    </row>
    <row r="170" spans="1:6" s="7" customFormat="1" ht="12.75" x14ac:dyDescent="0.2">
      <c r="A170" s="256"/>
      <c r="B170" s="262"/>
      <c r="C170" s="258"/>
      <c r="D170" s="259"/>
      <c r="E170" s="68"/>
      <c r="F170" s="68"/>
    </row>
    <row r="171" spans="1:6" s="7" customFormat="1" ht="51" x14ac:dyDescent="0.2">
      <c r="A171" s="256" t="s">
        <v>462</v>
      </c>
      <c r="B171" s="257" t="s">
        <v>484</v>
      </c>
      <c r="C171" s="258" t="s">
        <v>460</v>
      </c>
      <c r="D171" s="259">
        <v>1</v>
      </c>
      <c r="E171" s="68"/>
      <c r="F171" s="68">
        <f>D171*E171</f>
        <v>0</v>
      </c>
    </row>
    <row r="172" spans="1:6" s="7" customFormat="1" ht="12.75" x14ac:dyDescent="0.2">
      <c r="A172" s="256"/>
      <c r="B172" s="257"/>
      <c r="C172" s="258"/>
      <c r="D172" s="259"/>
      <c r="E172" s="68"/>
      <c r="F172" s="68"/>
    </row>
    <row r="173" spans="1:6" s="7" customFormat="1" ht="51" x14ac:dyDescent="0.2">
      <c r="A173" s="256" t="s">
        <v>463</v>
      </c>
      <c r="B173" s="257" t="s">
        <v>485</v>
      </c>
      <c r="C173" s="258" t="s">
        <v>460</v>
      </c>
      <c r="D173" s="259">
        <v>1</v>
      </c>
      <c r="E173" s="68"/>
      <c r="F173" s="68">
        <f>D173*E173</f>
        <v>0</v>
      </c>
    </row>
    <row r="174" spans="1:6" s="7" customFormat="1" ht="12.75" x14ac:dyDescent="0.2">
      <c r="A174" s="256"/>
      <c r="B174" s="257"/>
      <c r="C174" s="258"/>
      <c r="D174" s="259"/>
      <c r="E174" s="68"/>
      <c r="F174" s="68"/>
    </row>
    <row r="175" spans="1:6" s="7" customFormat="1" ht="51" x14ac:dyDescent="0.2">
      <c r="A175" s="256" t="s">
        <v>464</v>
      </c>
      <c r="B175" s="257" t="s">
        <v>486</v>
      </c>
      <c r="C175" s="258" t="s">
        <v>460</v>
      </c>
      <c r="D175" s="259">
        <v>1</v>
      </c>
      <c r="E175" s="68"/>
      <c r="F175" s="68">
        <f>D175*E175</f>
        <v>0</v>
      </c>
    </row>
    <row r="176" spans="1:6" s="7" customFormat="1" ht="12.75" x14ac:dyDescent="0.2">
      <c r="A176" s="256"/>
      <c r="B176" s="257"/>
      <c r="C176" s="258"/>
      <c r="D176" s="259"/>
      <c r="E176" s="68"/>
      <c r="F176" s="68"/>
    </row>
    <row r="177" spans="1:6" s="7" customFormat="1" ht="25.5" x14ac:dyDescent="0.2">
      <c r="A177" s="256" t="s">
        <v>465</v>
      </c>
      <c r="B177" s="257" t="s">
        <v>525</v>
      </c>
      <c r="C177" s="258" t="s">
        <v>0</v>
      </c>
      <c r="D177" s="259">
        <v>1</v>
      </c>
      <c r="E177" s="259"/>
      <c r="F177" s="68">
        <f>D177*E177</f>
        <v>0</v>
      </c>
    </row>
    <row r="178" spans="1:6" s="7" customFormat="1" ht="12.75" x14ac:dyDescent="0.2">
      <c r="A178" s="256"/>
      <c r="B178" s="257"/>
      <c r="C178" s="258"/>
      <c r="D178" s="259"/>
      <c r="E178" s="68"/>
      <c r="F178" s="68"/>
    </row>
    <row r="179" spans="1:6" s="7" customFormat="1" ht="12.75" x14ac:dyDescent="0.2">
      <c r="A179" s="263" t="str">
        <f>A157</f>
        <v>3.1.</v>
      </c>
      <c r="B179" s="264" t="str">
        <f xml:space="preserve"> "UKUPNO " &amp;B157</f>
        <v>UKUPNO VODOVOD</v>
      </c>
      <c r="C179" s="265"/>
      <c r="D179" s="266"/>
      <c r="E179" s="69"/>
      <c r="F179" s="69">
        <f>SUM(F158:F178)</f>
        <v>0</v>
      </c>
    </row>
    <row r="180" spans="1:6" s="7" customFormat="1" ht="12.75" x14ac:dyDescent="0.2">
      <c r="A180" s="256"/>
      <c r="B180" s="257"/>
      <c r="C180" s="258"/>
      <c r="D180" s="259"/>
      <c r="E180" s="68"/>
      <c r="F180" s="68"/>
    </row>
    <row r="181" spans="1:6" s="7" customFormat="1" ht="12.75" x14ac:dyDescent="0.2">
      <c r="A181" s="260" t="s">
        <v>347</v>
      </c>
      <c r="B181" s="261" t="s">
        <v>467</v>
      </c>
      <c r="C181" s="258"/>
      <c r="D181" s="259"/>
      <c r="E181" s="68"/>
      <c r="F181" s="68"/>
    </row>
    <row r="182" spans="1:6" s="7" customFormat="1" ht="12.75" x14ac:dyDescent="0.2">
      <c r="A182" s="260"/>
      <c r="B182" s="261"/>
      <c r="C182" s="258"/>
      <c r="D182" s="259"/>
      <c r="E182" s="68"/>
      <c r="F182" s="68"/>
    </row>
    <row r="183" spans="1:6" s="7" customFormat="1" ht="117.75" x14ac:dyDescent="0.2">
      <c r="A183" s="256" t="s">
        <v>357</v>
      </c>
      <c r="B183" s="257" t="s">
        <v>487</v>
      </c>
      <c r="C183" s="258"/>
      <c r="D183" s="259"/>
      <c r="E183" s="68"/>
      <c r="F183" s="68"/>
    </row>
    <row r="184" spans="1:6" s="7" customFormat="1" ht="14.25" x14ac:dyDescent="0.2">
      <c r="A184" s="256" t="s">
        <v>468</v>
      </c>
      <c r="B184" s="257" t="s">
        <v>469</v>
      </c>
      <c r="C184" s="258" t="s">
        <v>488</v>
      </c>
      <c r="D184" s="259">
        <v>10</v>
      </c>
      <c r="E184" s="68"/>
      <c r="F184" s="68">
        <f>D184*E184</f>
        <v>0</v>
      </c>
    </row>
    <row r="185" spans="1:6" s="7" customFormat="1" ht="14.25" x14ac:dyDescent="0.2">
      <c r="A185" s="256" t="s">
        <v>470</v>
      </c>
      <c r="B185" s="257" t="s">
        <v>471</v>
      </c>
      <c r="C185" s="258" t="s">
        <v>488</v>
      </c>
      <c r="D185" s="259">
        <v>3</v>
      </c>
      <c r="E185" s="68"/>
      <c r="F185" s="68">
        <f>D185*E185</f>
        <v>0</v>
      </c>
    </row>
    <row r="186" spans="1:6" s="7" customFormat="1" ht="12.75" x14ac:dyDescent="0.2">
      <c r="A186" s="256"/>
      <c r="B186" s="257"/>
      <c r="C186" s="258"/>
      <c r="D186" s="259"/>
      <c r="E186" s="68"/>
      <c r="F186" s="68"/>
    </row>
    <row r="187" spans="1:6" s="7" customFormat="1" ht="89.25" x14ac:dyDescent="0.2">
      <c r="A187" s="256" t="s">
        <v>358</v>
      </c>
      <c r="B187" s="257" t="s">
        <v>489</v>
      </c>
      <c r="C187" s="258" t="s">
        <v>16</v>
      </c>
      <c r="D187" s="259">
        <v>3</v>
      </c>
      <c r="E187" s="68"/>
      <c r="F187" s="68">
        <f>D187*E187</f>
        <v>0</v>
      </c>
    </row>
    <row r="188" spans="1:6" s="7" customFormat="1" ht="12.75" x14ac:dyDescent="0.2">
      <c r="A188" s="256"/>
      <c r="B188" s="257"/>
      <c r="C188" s="258"/>
      <c r="D188" s="259"/>
      <c r="E188" s="68"/>
      <c r="F188" s="68"/>
    </row>
    <row r="189" spans="1:6" s="7" customFormat="1" ht="38.25" x14ac:dyDescent="0.2">
      <c r="A189" s="256" t="s">
        <v>359</v>
      </c>
      <c r="B189" s="257" t="s">
        <v>472</v>
      </c>
      <c r="C189" s="258" t="s">
        <v>460</v>
      </c>
      <c r="D189" s="259">
        <v>1</v>
      </c>
      <c r="E189" s="68"/>
      <c r="F189" s="68">
        <f>D189*E189</f>
        <v>0</v>
      </c>
    </row>
    <row r="190" spans="1:6" s="7" customFormat="1" ht="12.75" x14ac:dyDescent="0.2">
      <c r="A190" s="256"/>
      <c r="B190" s="257"/>
      <c r="C190" s="258"/>
      <c r="D190" s="259"/>
      <c r="E190" s="68"/>
      <c r="F190" s="68"/>
    </row>
    <row r="191" spans="1:6" s="7" customFormat="1" ht="38.25" x14ac:dyDescent="0.2">
      <c r="A191" s="256" t="s">
        <v>360</v>
      </c>
      <c r="B191" s="257" t="s">
        <v>473</v>
      </c>
      <c r="C191" s="258" t="s">
        <v>0</v>
      </c>
      <c r="D191" s="259">
        <v>1</v>
      </c>
      <c r="E191" s="68"/>
      <c r="F191" s="68">
        <f>D191*E191</f>
        <v>0</v>
      </c>
    </row>
    <row r="192" spans="1:6" s="7" customFormat="1" ht="12.75" x14ac:dyDescent="0.2">
      <c r="A192" s="256"/>
      <c r="B192" s="257"/>
      <c r="C192" s="258"/>
      <c r="D192" s="259"/>
      <c r="E192" s="68"/>
      <c r="F192" s="68"/>
    </row>
    <row r="193" spans="1:6" s="7" customFormat="1" ht="25.5" x14ac:dyDescent="0.2">
      <c r="A193" s="256" t="s">
        <v>361</v>
      </c>
      <c r="B193" s="257" t="s">
        <v>466</v>
      </c>
      <c r="C193" s="258" t="s">
        <v>0</v>
      </c>
      <c r="D193" s="259">
        <v>1</v>
      </c>
      <c r="E193" s="68"/>
      <c r="F193" s="68">
        <f>D193*E193</f>
        <v>0</v>
      </c>
    </row>
    <row r="194" spans="1:6" s="7" customFormat="1" ht="12.75" x14ac:dyDescent="0.2">
      <c r="A194" s="256"/>
      <c r="B194" s="257"/>
      <c r="C194" s="258"/>
      <c r="D194" s="259"/>
      <c r="E194" s="68"/>
      <c r="F194" s="68"/>
    </row>
    <row r="195" spans="1:6" s="7" customFormat="1" ht="12.75" x14ac:dyDescent="0.2">
      <c r="A195" s="263" t="str">
        <f>A181</f>
        <v>3.2.</v>
      </c>
      <c r="B195" s="264" t="str">
        <f xml:space="preserve"> "UKUPNO " &amp;B181</f>
        <v>UKUPNO KANALIZACIJA</v>
      </c>
      <c r="C195" s="265"/>
      <c r="D195" s="266"/>
      <c r="E195" s="69"/>
      <c r="F195" s="69">
        <f>SUM(F183:F193)</f>
        <v>0</v>
      </c>
    </row>
    <row r="196" spans="1:6" s="7" customFormat="1" ht="12.75" x14ac:dyDescent="0.2">
      <c r="A196" s="256"/>
      <c r="B196" s="257"/>
      <c r="C196" s="258"/>
      <c r="D196" s="259"/>
      <c r="E196" s="68"/>
      <c r="F196" s="68"/>
    </row>
    <row r="197" spans="1:6" s="7" customFormat="1" ht="12.75" x14ac:dyDescent="0.2">
      <c r="A197" s="260" t="s">
        <v>363</v>
      </c>
      <c r="B197" s="261" t="s">
        <v>474</v>
      </c>
      <c r="C197" s="258"/>
      <c r="D197" s="259"/>
      <c r="E197" s="68"/>
      <c r="F197" s="68"/>
    </row>
    <row r="198" spans="1:6" s="7" customFormat="1" ht="12.75" x14ac:dyDescent="0.2">
      <c r="A198" s="260"/>
      <c r="B198" s="261"/>
      <c r="C198" s="258"/>
      <c r="D198" s="259"/>
      <c r="E198" s="68"/>
      <c r="F198" s="68"/>
    </row>
    <row r="199" spans="1:6" s="7" customFormat="1" ht="114.75" x14ac:dyDescent="0.2">
      <c r="A199" s="256" t="s">
        <v>365</v>
      </c>
      <c r="B199" s="272" t="s">
        <v>490</v>
      </c>
      <c r="C199" s="258" t="s">
        <v>16</v>
      </c>
      <c r="D199" s="259">
        <v>2</v>
      </c>
      <c r="E199" s="68"/>
      <c r="F199" s="68">
        <f>D199*E199</f>
        <v>0</v>
      </c>
    </row>
    <row r="200" spans="1:6" s="7" customFormat="1" ht="12.75" x14ac:dyDescent="0.2">
      <c r="A200" s="256"/>
      <c r="B200" s="257"/>
      <c r="C200" s="258"/>
      <c r="D200" s="259"/>
      <c r="E200" s="68"/>
      <c r="F200" s="68"/>
    </row>
    <row r="201" spans="1:6" s="7" customFormat="1" ht="102" x14ac:dyDescent="0.2">
      <c r="A201" s="256" t="s">
        <v>366</v>
      </c>
      <c r="B201" s="272" t="s">
        <v>491</v>
      </c>
      <c r="C201" s="258"/>
      <c r="D201" s="259"/>
      <c r="E201" s="68"/>
      <c r="F201" s="68"/>
    </row>
    <row r="202" spans="1:6" s="7" customFormat="1" ht="12.75" x14ac:dyDescent="0.2">
      <c r="A202" s="256" t="s">
        <v>475</v>
      </c>
      <c r="B202" s="257" t="s">
        <v>476</v>
      </c>
      <c r="C202" s="258" t="s">
        <v>16</v>
      </c>
      <c r="D202" s="259">
        <v>2</v>
      </c>
      <c r="E202" s="68"/>
      <c r="F202" s="68">
        <f t="shared" ref="F202" si="7">D202*E202</f>
        <v>0</v>
      </c>
    </row>
    <row r="203" spans="1:6" s="7" customFormat="1" ht="12.75" x14ac:dyDescent="0.2">
      <c r="A203" s="256"/>
      <c r="B203" s="257"/>
      <c r="C203" s="258"/>
      <c r="D203" s="259"/>
      <c r="E203" s="68"/>
      <c r="F203" s="68"/>
    </row>
    <row r="204" spans="1:6" s="7" customFormat="1" ht="12.75" x14ac:dyDescent="0.2">
      <c r="A204" s="256"/>
      <c r="B204" s="272"/>
      <c r="C204" s="258"/>
      <c r="D204" s="259"/>
      <c r="E204" s="68"/>
      <c r="F204" s="68"/>
    </row>
    <row r="205" spans="1:6" s="7" customFormat="1" ht="12.75" x14ac:dyDescent="0.2">
      <c r="A205" s="263" t="str">
        <f>A197</f>
        <v>3.3.</v>
      </c>
      <c r="B205" s="264" t="str">
        <f xml:space="preserve"> "UKUPNO " &amp;B197</f>
        <v>UKUPNO SANITARIJE</v>
      </c>
      <c r="C205" s="265"/>
      <c r="D205" s="266"/>
      <c r="E205" s="69"/>
      <c r="F205" s="69">
        <f>SUM(F197:F203)</f>
        <v>0</v>
      </c>
    </row>
    <row r="206" spans="1:6" s="7" customFormat="1" ht="12.75" x14ac:dyDescent="0.2">
      <c r="A206" s="256"/>
      <c r="B206" s="257"/>
      <c r="C206" s="258"/>
      <c r="D206" s="259"/>
      <c r="E206" s="68"/>
      <c r="F206" s="68"/>
    </row>
    <row r="207" spans="1:6" s="7" customFormat="1" ht="12.75" x14ac:dyDescent="0.2">
      <c r="A207" s="256"/>
      <c r="B207" s="257"/>
      <c r="C207" s="258"/>
      <c r="D207" s="259"/>
      <c r="E207" s="68"/>
      <c r="F207" s="68"/>
    </row>
    <row r="208" spans="1:6" s="7" customFormat="1" ht="12.75" x14ac:dyDescent="0.2">
      <c r="A208" s="260" t="str">
        <f>A155</f>
        <v>3.</v>
      </c>
      <c r="B208" s="267" t="s">
        <v>477</v>
      </c>
      <c r="C208" s="268"/>
      <c r="D208" s="269"/>
      <c r="E208" s="67"/>
      <c r="F208" s="67"/>
    </row>
    <row r="209" spans="1:6" s="7" customFormat="1" ht="12.75" x14ac:dyDescent="0.2">
      <c r="A209" s="263" t="str">
        <f>A157</f>
        <v>3.1.</v>
      </c>
      <c r="B209" s="264" t="str">
        <f xml:space="preserve"> "UKUPNO " &amp; B157 &amp; ":"</f>
        <v>UKUPNO VODOVOD:</v>
      </c>
      <c r="C209" s="265"/>
      <c r="D209" s="266"/>
      <c r="E209" s="69"/>
      <c r="F209" s="69">
        <f>F179</f>
        <v>0</v>
      </c>
    </row>
    <row r="210" spans="1:6" s="7" customFormat="1" ht="12.75" x14ac:dyDescent="0.2">
      <c r="A210" s="263" t="str">
        <f>A181</f>
        <v>3.2.</v>
      </c>
      <c r="B210" s="264" t="str">
        <f xml:space="preserve"> "UKUPNO " &amp; B181 &amp; ":"</f>
        <v>UKUPNO KANALIZACIJA:</v>
      </c>
      <c r="C210" s="265"/>
      <c r="D210" s="266"/>
      <c r="E210" s="69"/>
      <c r="F210" s="69">
        <f>F195</f>
        <v>0</v>
      </c>
    </row>
    <row r="211" spans="1:6" s="7" customFormat="1" ht="13.5" thickBot="1" x14ac:dyDescent="0.25">
      <c r="A211" s="273" t="str">
        <f>A197</f>
        <v>3.3.</v>
      </c>
      <c r="B211" s="264" t="str">
        <f xml:space="preserve"> "UKUPNO " &amp; B197 &amp; ":"</f>
        <v>UKUPNO SANITARIJE:</v>
      </c>
      <c r="C211" s="274"/>
      <c r="D211" s="275"/>
      <c r="E211" s="276"/>
      <c r="F211" s="276">
        <f>F205</f>
        <v>0</v>
      </c>
    </row>
    <row r="212" spans="1:6" s="7" customFormat="1" ht="14.25" thickTop="1" thickBot="1" x14ac:dyDescent="0.25">
      <c r="A212" s="277" t="str">
        <f>A155</f>
        <v>3.</v>
      </c>
      <c r="B212" s="278" t="s">
        <v>478</v>
      </c>
      <c r="C212" s="279"/>
      <c r="D212" s="280"/>
      <c r="E212" s="81"/>
      <c r="F212" s="81">
        <f>SUM(F209:F211)</f>
        <v>0</v>
      </c>
    </row>
    <row r="213" spans="1:6" s="7" customFormat="1" ht="13.5" thickTop="1" x14ac:dyDescent="0.2">
      <c r="A213" s="260"/>
      <c r="B213" s="261"/>
      <c r="C213" s="268"/>
      <c r="D213" s="269"/>
      <c r="E213" s="67"/>
      <c r="F213" s="67"/>
    </row>
    <row r="214" spans="1:6" s="7" customFormat="1" ht="12.75" x14ac:dyDescent="0.2">
      <c r="A214" s="260"/>
      <c r="B214" s="261"/>
      <c r="C214" s="268"/>
      <c r="D214" s="269"/>
      <c r="E214" s="67"/>
      <c r="F214" s="67"/>
    </row>
    <row r="215" spans="1:6" s="80" customFormat="1" ht="12.75" x14ac:dyDescent="0.2">
      <c r="A215" s="138" t="s">
        <v>436</v>
      </c>
      <c r="B215" s="139" t="s">
        <v>15</v>
      </c>
      <c r="C215" s="140"/>
      <c r="D215" s="67"/>
      <c r="E215" s="67"/>
      <c r="F215" s="67"/>
    </row>
    <row r="216" spans="1:6" s="7" customFormat="1" ht="12.75" x14ac:dyDescent="0.2">
      <c r="A216" s="143"/>
      <c r="B216" s="82"/>
      <c r="C216" s="142"/>
      <c r="D216" s="68"/>
      <c r="E216" s="68"/>
      <c r="F216" s="68"/>
    </row>
    <row r="217" spans="1:6" s="7" customFormat="1" ht="12.75" x14ac:dyDescent="0.2">
      <c r="A217" s="85" t="s">
        <v>492</v>
      </c>
      <c r="B217" s="86" t="s">
        <v>92</v>
      </c>
      <c r="C217" s="87"/>
      <c r="D217" s="88"/>
      <c r="E217" s="89"/>
      <c r="F217" s="88"/>
    </row>
    <row r="218" spans="1:6" s="80" customFormat="1" ht="12.75" x14ac:dyDescent="0.2">
      <c r="A218" s="90"/>
      <c r="B218" s="91"/>
      <c r="C218" s="92"/>
      <c r="D218" s="93"/>
      <c r="E218" s="93"/>
      <c r="F218" s="93"/>
    </row>
    <row r="219" spans="1:6" s="80" customFormat="1" ht="38.25" x14ac:dyDescent="0.2">
      <c r="A219" s="90" t="s">
        <v>493</v>
      </c>
      <c r="B219" s="201" t="s">
        <v>336</v>
      </c>
      <c r="C219" s="92"/>
      <c r="D219" s="93"/>
      <c r="E219" s="94"/>
      <c r="F219" s="93"/>
    </row>
    <row r="220" spans="1:6" s="80" customFormat="1" ht="25.5" x14ac:dyDescent="0.2">
      <c r="A220" s="90"/>
      <c r="B220" s="202" t="s">
        <v>337</v>
      </c>
      <c r="C220" s="95"/>
      <c r="D220" s="93"/>
      <c r="E220" s="94"/>
      <c r="F220" s="96"/>
    </row>
    <row r="221" spans="1:6" s="80" customFormat="1" ht="12.75" x14ac:dyDescent="0.2">
      <c r="A221" s="97"/>
      <c r="B221" s="202" t="s">
        <v>338</v>
      </c>
      <c r="C221" s="95"/>
      <c r="D221" s="93"/>
      <c r="E221" s="94"/>
      <c r="F221" s="96"/>
    </row>
    <row r="222" spans="1:6" s="7" customFormat="1" ht="12.75" x14ac:dyDescent="0.2">
      <c r="A222" s="90"/>
      <c r="B222" s="202" t="s">
        <v>339</v>
      </c>
      <c r="C222" s="95"/>
      <c r="D222" s="93" t="s">
        <v>93</v>
      </c>
      <c r="E222" s="94"/>
      <c r="F222" s="96"/>
    </row>
    <row r="223" spans="1:6" s="7" customFormat="1" ht="12.75" x14ac:dyDescent="0.2">
      <c r="A223" s="90"/>
      <c r="B223" s="202" t="s">
        <v>340</v>
      </c>
      <c r="C223" s="95"/>
      <c r="D223" s="93" t="s">
        <v>93</v>
      </c>
      <c r="E223" s="94"/>
      <c r="F223" s="96"/>
    </row>
    <row r="224" spans="1:6" s="7" customFormat="1" ht="12.75" x14ac:dyDescent="0.2">
      <c r="A224" s="90"/>
      <c r="B224" s="202" t="s">
        <v>341</v>
      </c>
      <c r="C224" s="95"/>
      <c r="D224" s="93"/>
      <c r="E224" s="98"/>
      <c r="F224" s="98"/>
    </row>
    <row r="225" spans="1:6" s="7" customFormat="1" ht="12.75" x14ac:dyDescent="0.2">
      <c r="A225" s="90"/>
      <c r="B225" s="202" t="s">
        <v>94</v>
      </c>
      <c r="C225" s="95"/>
      <c r="D225" s="93" t="s">
        <v>93</v>
      </c>
      <c r="E225" s="93"/>
      <c r="F225" s="93"/>
    </row>
    <row r="226" spans="1:6" s="7" customFormat="1" ht="12.75" x14ac:dyDescent="0.2">
      <c r="A226" s="90"/>
      <c r="B226" s="91"/>
      <c r="C226" s="203" t="s">
        <v>95</v>
      </c>
      <c r="D226">
        <v>1</v>
      </c>
      <c r="E226" s="204"/>
      <c r="F226" s="205" t="str">
        <f t="shared" ref="F226:F228" si="8">IF((E226*D226)&gt;0, ROUND(D226*E226,2),"")</f>
        <v/>
      </c>
    </row>
    <row r="227" spans="1:6" s="7" customFormat="1" ht="12.75" x14ac:dyDescent="0.2">
      <c r="A227" s="90"/>
      <c r="B227" s="91"/>
      <c r="C227" s="203"/>
      <c r="D227"/>
      <c r="E227" s="204"/>
      <c r="F227" s="205"/>
    </row>
    <row r="228" spans="1:6" s="7" customFormat="1" ht="38.25" x14ac:dyDescent="0.2">
      <c r="A228" s="208" t="s">
        <v>494</v>
      </c>
      <c r="B228" s="207" t="s">
        <v>342</v>
      </c>
      <c r="C228" s="203" t="s">
        <v>95</v>
      </c>
      <c r="D228">
        <v>1</v>
      </c>
      <c r="E228" s="204"/>
      <c r="F228" s="205" t="str">
        <f t="shared" si="8"/>
        <v/>
      </c>
    </row>
    <row r="229" spans="1:6" s="37" customFormat="1" ht="12.75" x14ac:dyDescent="0.2">
      <c r="A229" s="90"/>
      <c r="B229" s="91"/>
      <c r="C229" s="92"/>
      <c r="D229" s="93"/>
      <c r="E229" s="93"/>
      <c r="F229" s="93"/>
    </row>
    <row r="230" spans="1:6" s="7" customFormat="1" ht="12.75" x14ac:dyDescent="0.2">
      <c r="A230" s="101" t="s">
        <v>492</v>
      </c>
      <c r="B230" s="102" t="s">
        <v>96</v>
      </c>
      <c r="C230" s="103"/>
      <c r="D230" s="104"/>
      <c r="E230" s="105"/>
      <c r="F230" s="104">
        <f>SUM(F218:F229)</f>
        <v>0</v>
      </c>
    </row>
    <row r="231" spans="1:6" s="7" customFormat="1" ht="12.75" x14ac:dyDescent="0.2">
      <c r="A231" s="74"/>
      <c r="B231" s="70"/>
      <c r="C231" s="72"/>
      <c r="D231" s="73"/>
      <c r="E231" s="71"/>
      <c r="F231" s="71"/>
    </row>
    <row r="232" spans="1:6" s="7" customFormat="1" ht="12.75" x14ac:dyDescent="0.2">
      <c r="A232" s="106" t="s">
        <v>495</v>
      </c>
      <c r="B232" s="86" t="s">
        <v>345</v>
      </c>
      <c r="C232" s="87"/>
      <c r="D232" s="88"/>
      <c r="E232" s="89"/>
      <c r="F232" s="88"/>
    </row>
    <row r="233" spans="1:6" s="7" customFormat="1" ht="12.75" x14ac:dyDescent="0.2">
      <c r="A233" s="90"/>
      <c r="B233" s="91"/>
      <c r="C233" s="92"/>
      <c r="D233" s="93"/>
      <c r="E233" s="94"/>
      <c r="F233" s="93"/>
    </row>
    <row r="234" spans="1:6" customFormat="1" ht="63.75" x14ac:dyDescent="0.2">
      <c r="A234" s="209" t="s">
        <v>496</v>
      </c>
      <c r="B234" s="210" t="s">
        <v>348</v>
      </c>
      <c r="C234" s="211" t="s">
        <v>97</v>
      </c>
      <c r="D234">
        <v>8</v>
      </c>
      <c r="E234" s="204"/>
      <c r="F234" s="205" t="str">
        <f t="shared" ref="F234" si="9">IF((E234*D234)&gt;0, ROUND(D234*E234,2),"")</f>
        <v/>
      </c>
    </row>
    <row r="235" spans="1:6" customFormat="1" ht="12.75" x14ac:dyDescent="0.2">
      <c r="A235" s="206"/>
      <c r="B235" s="207"/>
      <c r="C235" s="203"/>
      <c r="E235" s="204"/>
      <c r="F235" s="205" t="str">
        <f>IF((E235*D235)&gt;0, ROUND(D235*E235,2),"")</f>
        <v/>
      </c>
    </row>
    <row r="236" spans="1:6" customFormat="1" ht="63.75" x14ac:dyDescent="0.2">
      <c r="A236" s="209" t="s">
        <v>497</v>
      </c>
      <c r="B236" s="210" t="s">
        <v>349</v>
      </c>
      <c r="C236" s="211" t="s">
        <v>97</v>
      </c>
      <c r="D236">
        <v>3</v>
      </c>
      <c r="E236" s="204"/>
      <c r="F236" s="205" t="str">
        <f t="shared" ref="F236:F244" si="10">IF((E236*D236)&gt;0, ROUND(D236*E236,2),"")</f>
        <v/>
      </c>
    </row>
    <row r="237" spans="1:6" customFormat="1" ht="12.75" x14ac:dyDescent="0.2">
      <c r="A237" s="206"/>
      <c r="B237" s="207"/>
      <c r="C237" s="203"/>
      <c r="E237" s="204"/>
      <c r="F237" s="205" t="str">
        <f t="shared" si="10"/>
        <v/>
      </c>
    </row>
    <row r="238" spans="1:6" customFormat="1" ht="38.25" x14ac:dyDescent="0.2">
      <c r="A238" s="209" t="s">
        <v>498</v>
      </c>
      <c r="B238" s="210" t="s">
        <v>350</v>
      </c>
      <c r="C238" s="211" t="s">
        <v>97</v>
      </c>
      <c r="D238">
        <v>1</v>
      </c>
      <c r="E238" s="204"/>
      <c r="F238" s="205" t="str">
        <f t="shared" si="10"/>
        <v/>
      </c>
    </row>
    <row r="239" spans="1:6" customFormat="1" ht="12.75" x14ac:dyDescent="0.2">
      <c r="A239" s="206"/>
      <c r="B239" s="207"/>
      <c r="C239" s="203"/>
      <c r="E239" s="204"/>
      <c r="F239" s="205" t="str">
        <f t="shared" si="10"/>
        <v/>
      </c>
    </row>
    <row r="240" spans="1:6" customFormat="1" ht="38.25" x14ac:dyDescent="0.2">
      <c r="A240" s="209" t="s">
        <v>499</v>
      </c>
      <c r="B240" s="210" t="s">
        <v>352</v>
      </c>
      <c r="C240" s="211" t="s">
        <v>97</v>
      </c>
      <c r="D240">
        <v>3</v>
      </c>
      <c r="E240" s="204"/>
      <c r="F240" s="205" t="str">
        <f t="shared" si="10"/>
        <v/>
      </c>
    </row>
    <row r="241" spans="1:6" customFormat="1" ht="12.75" x14ac:dyDescent="0.2">
      <c r="A241" s="206"/>
      <c r="B241" s="207"/>
      <c r="C241" s="203"/>
      <c r="E241" s="204"/>
      <c r="F241" s="205" t="str">
        <f t="shared" si="10"/>
        <v/>
      </c>
    </row>
    <row r="242" spans="1:6" customFormat="1" ht="76.5" x14ac:dyDescent="0.2">
      <c r="A242" s="209" t="s">
        <v>500</v>
      </c>
      <c r="B242" s="212" t="s">
        <v>353</v>
      </c>
      <c r="C242" s="213" t="s">
        <v>97</v>
      </c>
      <c r="D242">
        <v>2</v>
      </c>
      <c r="E242" s="204"/>
      <c r="F242" s="205" t="str">
        <f t="shared" si="10"/>
        <v/>
      </c>
    </row>
    <row r="243" spans="1:6" customFormat="1" ht="12.75" x14ac:dyDescent="0.2">
      <c r="A243" s="206"/>
      <c r="B243" s="212"/>
      <c r="C243" s="214"/>
      <c r="E243" s="204"/>
      <c r="F243" s="205" t="str">
        <f t="shared" si="10"/>
        <v/>
      </c>
    </row>
    <row r="244" spans="1:6" customFormat="1" ht="63.75" x14ac:dyDescent="0.2">
      <c r="A244" s="222" t="s">
        <v>501</v>
      </c>
      <c r="B244" s="210" t="s">
        <v>354</v>
      </c>
      <c r="C244" s="213" t="s">
        <v>97</v>
      </c>
      <c r="D244">
        <v>3</v>
      </c>
      <c r="E244" s="204"/>
      <c r="F244" s="205" t="str">
        <f t="shared" si="10"/>
        <v/>
      </c>
    </row>
    <row r="245" spans="1:6" customFormat="1" ht="12.75" x14ac:dyDescent="0.2">
      <c r="A245" s="206"/>
      <c r="B245" s="212"/>
      <c r="C245" s="214"/>
      <c r="E245" s="204"/>
      <c r="F245" s="205" t="str">
        <f>IF((E245*D245)&gt;0, ROUND(D245*E245,2),"")</f>
        <v/>
      </c>
    </row>
    <row r="246" spans="1:6" s="219" customFormat="1" ht="12.75" x14ac:dyDescent="0.2">
      <c r="A246" s="215" t="s">
        <v>502</v>
      </c>
      <c r="B246" s="216" t="s">
        <v>355</v>
      </c>
      <c r="C246" s="213" t="s">
        <v>97</v>
      </c>
      <c r="D246" s="217">
        <v>1</v>
      </c>
      <c r="E246" s="218"/>
      <c r="F246" s="218">
        <f>E246*D246</f>
        <v>0</v>
      </c>
    </row>
    <row r="247" spans="1:6" s="219" customFormat="1" ht="12.75" x14ac:dyDescent="0.2">
      <c r="A247" s="215"/>
      <c r="B247" s="216"/>
      <c r="C247" s="220"/>
      <c r="D247" s="217"/>
      <c r="E247" s="218"/>
      <c r="F247" s="218"/>
    </row>
    <row r="248" spans="1:6" customFormat="1" ht="12.75" x14ac:dyDescent="0.2">
      <c r="A248" s="215" t="s">
        <v>503</v>
      </c>
      <c r="B248" s="221" t="s">
        <v>356</v>
      </c>
      <c r="C248" s="203" t="s">
        <v>97</v>
      </c>
      <c r="D248">
        <v>3</v>
      </c>
      <c r="E248" s="204"/>
      <c r="F248" s="205" t="str">
        <f t="shared" ref="F248" si="11">IF((E248*D248)&gt;0, ROUND(D248*E248,2),"")</f>
        <v/>
      </c>
    </row>
    <row r="249" spans="1:6" s="37" customFormat="1" ht="12.75" x14ac:dyDescent="0.2">
      <c r="A249" s="90"/>
      <c r="B249" s="91"/>
      <c r="C249" s="92"/>
      <c r="D249" s="93"/>
      <c r="E249" s="93"/>
      <c r="F249" s="93"/>
    </row>
    <row r="250" spans="1:6" s="7" customFormat="1" ht="12.75" x14ac:dyDescent="0.2">
      <c r="A250" s="101" t="s">
        <v>495</v>
      </c>
      <c r="B250" s="102" t="s">
        <v>362</v>
      </c>
      <c r="C250" s="103"/>
      <c r="D250" s="104"/>
      <c r="E250" s="105"/>
      <c r="F250" s="104">
        <f>SUM(F233:F249)</f>
        <v>0</v>
      </c>
    </row>
    <row r="251" spans="1:6" s="7" customFormat="1" ht="12.75" x14ac:dyDescent="0.2">
      <c r="A251" s="74"/>
      <c r="B251" s="70"/>
      <c r="C251" s="72"/>
      <c r="D251" s="73"/>
      <c r="E251" s="71"/>
      <c r="F251" s="71"/>
    </row>
    <row r="252" spans="1:6" s="7" customFormat="1" ht="12.75" x14ac:dyDescent="0.2">
      <c r="A252" s="106" t="s">
        <v>504</v>
      </c>
      <c r="B252" s="86" t="s">
        <v>98</v>
      </c>
      <c r="C252" s="87"/>
      <c r="D252" s="88"/>
      <c r="E252" s="89"/>
      <c r="F252" s="88"/>
    </row>
    <row r="253" spans="1:6" s="7" customFormat="1" ht="12.75" x14ac:dyDescent="0.2">
      <c r="A253" s="106"/>
      <c r="B253" s="86"/>
      <c r="C253" s="87"/>
      <c r="D253" s="88"/>
      <c r="E253" s="89"/>
      <c r="F253" s="88"/>
    </row>
    <row r="254" spans="1:6" customFormat="1" ht="76.5" x14ac:dyDescent="0.2">
      <c r="A254" s="206"/>
      <c r="B254" s="207" t="s">
        <v>364</v>
      </c>
      <c r="C254" s="203"/>
      <c r="E254" s="223"/>
      <c r="F254" s="205" t="str">
        <f t="shared" ref="F254:F263" si="12">IF((E254*D254)&gt;0, ROUND(D254*E254,2),"")</f>
        <v/>
      </c>
    </row>
    <row r="255" spans="1:6" customFormat="1" ht="12.75" x14ac:dyDescent="0.2">
      <c r="A255" s="206"/>
      <c r="B255" s="207"/>
      <c r="C255" s="203"/>
      <c r="E255" s="204"/>
      <c r="F255" s="205" t="str">
        <f t="shared" si="12"/>
        <v/>
      </c>
    </row>
    <row r="256" spans="1:6" customFormat="1" ht="169.5" x14ac:dyDescent="0.2">
      <c r="A256" s="208" t="s">
        <v>505</v>
      </c>
      <c r="B256" s="210" t="s">
        <v>539</v>
      </c>
      <c r="C256" s="203" t="s">
        <v>97</v>
      </c>
      <c r="D256">
        <v>10</v>
      </c>
      <c r="E256" s="204"/>
      <c r="F256" s="205" t="str">
        <f t="shared" si="12"/>
        <v/>
      </c>
    </row>
    <row r="257" spans="1:7" customFormat="1" ht="12.75" x14ac:dyDescent="0.2">
      <c r="A257" s="206"/>
      <c r="B257" s="207"/>
      <c r="C257" s="203"/>
      <c r="E257" s="204"/>
      <c r="F257" s="205" t="str">
        <f t="shared" si="12"/>
        <v/>
      </c>
    </row>
    <row r="258" spans="1:7" customFormat="1" ht="114.75" x14ac:dyDescent="0.2">
      <c r="A258" s="208" t="s">
        <v>506</v>
      </c>
      <c r="B258" s="210" t="s">
        <v>538</v>
      </c>
      <c r="C258" s="203" t="s">
        <v>97</v>
      </c>
      <c r="D258">
        <v>4</v>
      </c>
      <c r="E258" s="204"/>
      <c r="F258" s="205" t="str">
        <f t="shared" si="12"/>
        <v/>
      </c>
    </row>
    <row r="259" spans="1:7" customFormat="1" ht="12.75" x14ac:dyDescent="0.2">
      <c r="A259" s="206"/>
      <c r="B259" s="207"/>
      <c r="C259" s="203"/>
      <c r="E259" s="204"/>
      <c r="F259" s="205" t="str">
        <f t="shared" si="12"/>
        <v/>
      </c>
    </row>
    <row r="260" spans="1:7" customFormat="1" ht="114.75" x14ac:dyDescent="0.2">
      <c r="A260" s="208" t="s">
        <v>507</v>
      </c>
      <c r="B260" s="210" t="s">
        <v>537</v>
      </c>
      <c r="C260" s="203" t="s">
        <v>97</v>
      </c>
      <c r="D260">
        <v>2</v>
      </c>
      <c r="E260" s="204"/>
      <c r="F260" s="205" t="str">
        <f t="shared" si="12"/>
        <v/>
      </c>
    </row>
    <row r="261" spans="1:7" customFormat="1" ht="12.75" x14ac:dyDescent="0.2">
      <c r="A261" s="206"/>
      <c r="B261" s="207"/>
      <c r="C261" s="203"/>
      <c r="E261" s="204"/>
      <c r="F261" s="205" t="str">
        <f t="shared" si="12"/>
        <v/>
      </c>
    </row>
    <row r="262" spans="1:7" customFormat="1" ht="89.25" x14ac:dyDescent="0.2">
      <c r="A262" s="208" t="s">
        <v>508</v>
      </c>
      <c r="B262" s="210" t="s">
        <v>536</v>
      </c>
      <c r="C262" s="203" t="s">
        <v>97</v>
      </c>
      <c r="D262">
        <v>1</v>
      </c>
      <c r="E262" s="204"/>
      <c r="F262" s="205" t="str">
        <f t="shared" si="12"/>
        <v/>
      </c>
    </row>
    <row r="263" spans="1:7" customFormat="1" ht="12.75" x14ac:dyDescent="0.2">
      <c r="A263" s="206"/>
      <c r="B263" s="207"/>
      <c r="C263" s="203"/>
      <c r="E263" s="204"/>
      <c r="F263" s="205" t="str">
        <f t="shared" si="12"/>
        <v/>
      </c>
    </row>
    <row r="264" spans="1:7" s="227" customFormat="1" ht="51" x14ac:dyDescent="0.2">
      <c r="A264" s="232" t="s">
        <v>509</v>
      </c>
      <c r="B264" s="131" t="s">
        <v>535</v>
      </c>
      <c r="C264" s="225" t="s">
        <v>97</v>
      </c>
      <c r="D264" s="225">
        <v>2</v>
      </c>
      <c r="E264" s="226"/>
      <c r="F264" s="226">
        <f>E264*D264</f>
        <v>0</v>
      </c>
    </row>
    <row r="265" spans="1:7" s="227" customFormat="1" ht="12.75" x14ac:dyDescent="0.2">
      <c r="A265" s="228"/>
      <c r="B265" s="229"/>
      <c r="C265" s="225"/>
      <c r="D265" s="225"/>
      <c r="E265" s="230"/>
      <c r="F265" s="231"/>
    </row>
    <row r="266" spans="1:7" s="227" customFormat="1" ht="51" x14ac:dyDescent="0.2">
      <c r="A266" s="232" t="s">
        <v>510</v>
      </c>
      <c r="B266" s="283" t="s">
        <v>534</v>
      </c>
      <c r="C266" s="225" t="s">
        <v>97</v>
      </c>
      <c r="D266" s="225">
        <v>2</v>
      </c>
      <c r="E266" s="226"/>
      <c r="F266" s="226">
        <f>E266*D266</f>
        <v>0</v>
      </c>
    </row>
    <row r="267" spans="1:7" s="7" customFormat="1" ht="12.75" x14ac:dyDescent="0.2">
      <c r="A267" s="90"/>
      <c r="B267" s="91"/>
      <c r="C267" s="92"/>
      <c r="D267" s="93"/>
      <c r="E267" s="94"/>
      <c r="F267" s="93"/>
    </row>
    <row r="268" spans="1:7" s="7" customFormat="1" ht="12.75" x14ac:dyDescent="0.2">
      <c r="A268" s="102" t="s">
        <v>504</v>
      </c>
      <c r="B268" s="102" t="s">
        <v>99</v>
      </c>
      <c r="C268" s="103"/>
      <c r="D268" s="108"/>
      <c r="E268" s="104"/>
      <c r="F268" s="104">
        <f>SUM(F253:F267)</f>
        <v>0</v>
      </c>
    </row>
    <row r="269" spans="1:7" s="7" customFormat="1" ht="12.75" x14ac:dyDescent="0.2">
      <c r="A269" s="107"/>
      <c r="B269" s="97"/>
      <c r="C269" s="99"/>
      <c r="D269" s="100"/>
      <c r="E269" s="98"/>
      <c r="F269" s="98"/>
    </row>
    <row r="270" spans="1:7" s="7" customFormat="1" ht="12.75" x14ac:dyDescent="0.2">
      <c r="A270" s="106" t="s">
        <v>511</v>
      </c>
      <c r="B270" s="86" t="s">
        <v>367</v>
      </c>
      <c r="C270" s="87"/>
      <c r="D270" s="88"/>
      <c r="E270" s="89"/>
      <c r="F270" s="88"/>
    </row>
    <row r="271" spans="1:7" customFormat="1" ht="12.75" x14ac:dyDescent="0.2">
      <c r="A271" s="206"/>
      <c r="B271" s="207"/>
      <c r="C271" s="214"/>
      <c r="E271" s="204"/>
      <c r="F271" s="205" t="str">
        <f t="shared" ref="F271:F285" si="13">IF((E271*D271)&gt;0, ROUND(D271*E271,2),"")</f>
        <v/>
      </c>
    </row>
    <row r="272" spans="1:7" customFormat="1" ht="25.5" x14ac:dyDescent="0.2">
      <c r="A272" s="209" t="s">
        <v>512</v>
      </c>
      <c r="B272" s="210" t="s">
        <v>379</v>
      </c>
      <c r="C272" s="213" t="s">
        <v>26</v>
      </c>
      <c r="D272">
        <v>20</v>
      </c>
      <c r="E272" s="204"/>
      <c r="F272" s="205" t="str">
        <f t="shared" si="13"/>
        <v/>
      </c>
      <c r="G272" s="211"/>
    </row>
    <row r="273" spans="1:7" customFormat="1" ht="12.75" x14ac:dyDescent="0.2">
      <c r="A273" s="206"/>
      <c r="B273" s="207"/>
      <c r="C273" s="214"/>
      <c r="E273" s="204"/>
      <c r="F273" s="205" t="str">
        <f t="shared" si="13"/>
        <v/>
      </c>
      <c r="G273" s="203"/>
    </row>
    <row r="274" spans="1:7" customFormat="1" ht="25.5" x14ac:dyDescent="0.2">
      <c r="A274" s="208" t="s">
        <v>513</v>
      </c>
      <c r="B274" s="207" t="s">
        <v>380</v>
      </c>
      <c r="C274" s="214" t="s">
        <v>26</v>
      </c>
      <c r="D274">
        <v>160</v>
      </c>
      <c r="E274" s="204"/>
      <c r="F274" s="205" t="str">
        <f t="shared" si="13"/>
        <v/>
      </c>
      <c r="G274" s="203"/>
    </row>
    <row r="275" spans="1:7" customFormat="1" ht="12.75" x14ac:dyDescent="0.2">
      <c r="A275" s="206"/>
      <c r="B275" s="207"/>
      <c r="C275" s="214"/>
      <c r="E275" s="204"/>
      <c r="F275" s="205" t="str">
        <f t="shared" si="13"/>
        <v/>
      </c>
      <c r="G275" s="203"/>
    </row>
    <row r="276" spans="1:7" customFormat="1" ht="25.5" x14ac:dyDescent="0.2">
      <c r="A276" s="208" t="s">
        <v>514</v>
      </c>
      <c r="B276" s="207" t="s">
        <v>369</v>
      </c>
      <c r="C276" s="214" t="s">
        <v>26</v>
      </c>
      <c r="D276">
        <v>240</v>
      </c>
      <c r="E276" s="204"/>
      <c r="F276" s="205" t="str">
        <f t="shared" si="13"/>
        <v/>
      </c>
      <c r="G276" s="203"/>
    </row>
    <row r="277" spans="1:7" customFormat="1" ht="12.75" x14ac:dyDescent="0.2">
      <c r="A277" s="206"/>
      <c r="B277" s="207"/>
      <c r="C277" s="214"/>
      <c r="E277" s="204"/>
      <c r="F277" s="205" t="str">
        <f t="shared" si="13"/>
        <v/>
      </c>
      <c r="G277" s="203"/>
    </row>
    <row r="278" spans="1:7" customFormat="1" ht="25.5" x14ac:dyDescent="0.2">
      <c r="A278" s="208" t="s">
        <v>515</v>
      </c>
      <c r="B278" s="207" t="s">
        <v>370</v>
      </c>
      <c r="C278" s="214" t="s">
        <v>26</v>
      </c>
      <c r="D278">
        <v>20</v>
      </c>
      <c r="E278" s="204"/>
      <c r="F278" s="205" t="str">
        <f t="shared" si="13"/>
        <v/>
      </c>
      <c r="G278" s="203"/>
    </row>
    <row r="279" spans="1:7" customFormat="1" ht="12.75" x14ac:dyDescent="0.2">
      <c r="A279" s="206"/>
      <c r="B279" s="207"/>
      <c r="C279" s="203"/>
      <c r="E279" s="204"/>
      <c r="F279" s="205" t="str">
        <f t="shared" si="13"/>
        <v/>
      </c>
      <c r="G279" s="203"/>
    </row>
    <row r="280" spans="1:7" customFormat="1" ht="25.5" x14ac:dyDescent="0.2">
      <c r="A280" s="208" t="s">
        <v>516</v>
      </c>
      <c r="B280" s="207" t="s">
        <v>371</v>
      </c>
      <c r="C280" s="203" t="s">
        <v>26</v>
      </c>
      <c r="D280">
        <v>150</v>
      </c>
      <c r="E280" s="204"/>
      <c r="F280" s="205" t="str">
        <f t="shared" si="13"/>
        <v/>
      </c>
      <c r="G280" s="203"/>
    </row>
    <row r="281" spans="1:7" customFormat="1" ht="12.75" x14ac:dyDescent="0.2">
      <c r="A281" s="206"/>
      <c r="B281" s="207"/>
      <c r="C281" s="203"/>
      <c r="E281" s="204"/>
      <c r="F281" s="205" t="str">
        <f t="shared" si="13"/>
        <v/>
      </c>
      <c r="G281" s="203"/>
    </row>
    <row r="282" spans="1:7" customFormat="1" ht="25.5" x14ac:dyDescent="0.2">
      <c r="A282" s="208" t="s">
        <v>517</v>
      </c>
      <c r="B282" s="207" t="s">
        <v>372</v>
      </c>
      <c r="C282" s="203" t="s">
        <v>26</v>
      </c>
      <c r="D282">
        <v>220</v>
      </c>
      <c r="E282" s="204"/>
      <c r="F282" s="205" t="str">
        <f t="shared" si="13"/>
        <v/>
      </c>
      <c r="G282" s="203"/>
    </row>
    <row r="283" spans="1:7" customFormat="1" ht="12.75" x14ac:dyDescent="0.2">
      <c r="A283" s="206"/>
      <c r="B283" s="233"/>
      <c r="C283" s="234"/>
      <c r="E283" s="204"/>
      <c r="F283" s="205" t="str">
        <f t="shared" si="13"/>
        <v/>
      </c>
      <c r="G283" s="234"/>
    </row>
    <row r="284" spans="1:7" customFormat="1" ht="25.5" x14ac:dyDescent="0.2">
      <c r="A284" s="208" t="s">
        <v>518</v>
      </c>
      <c r="B284" s="207" t="s">
        <v>373</v>
      </c>
      <c r="C284" s="203" t="s">
        <v>26</v>
      </c>
      <c r="D284">
        <v>20</v>
      </c>
      <c r="E284" s="204"/>
      <c r="F284" s="205" t="str">
        <f t="shared" si="13"/>
        <v/>
      </c>
      <c r="G284" s="203"/>
    </row>
    <row r="285" spans="1:7" customFormat="1" ht="12.75" x14ac:dyDescent="0.2">
      <c r="A285" s="206"/>
      <c r="B285" s="207"/>
      <c r="C285" s="203"/>
      <c r="E285" s="204"/>
      <c r="F285" s="205" t="str">
        <f t="shared" si="13"/>
        <v/>
      </c>
    </row>
    <row r="286" spans="1:7" s="7" customFormat="1" ht="12.75" x14ac:dyDescent="0.2">
      <c r="A286" s="109" t="s">
        <v>511</v>
      </c>
      <c r="B286" s="102" t="s">
        <v>368</v>
      </c>
      <c r="C286" s="103"/>
      <c r="D286" s="104"/>
      <c r="E286" s="104"/>
      <c r="F286" s="104">
        <f>SUM(F271:F285)</f>
        <v>0</v>
      </c>
    </row>
    <row r="287" spans="1:7" s="7" customFormat="1" ht="12.75" x14ac:dyDescent="0.2">
      <c r="A287" s="107"/>
      <c r="B287" s="97"/>
      <c r="C287" s="99"/>
      <c r="D287" s="100"/>
      <c r="E287" s="98"/>
      <c r="F287" s="98"/>
    </row>
    <row r="288" spans="1:7" s="7" customFormat="1" ht="12.75" x14ac:dyDescent="0.2">
      <c r="A288" s="106" t="s">
        <v>519</v>
      </c>
      <c r="B288" s="86" t="s">
        <v>100</v>
      </c>
      <c r="C288" s="92"/>
      <c r="D288" s="93"/>
      <c r="E288" s="98"/>
      <c r="F288" s="93"/>
    </row>
    <row r="289" spans="1:7" s="7" customFormat="1" ht="12.75" x14ac:dyDescent="0.2">
      <c r="A289" s="106"/>
      <c r="B289" s="86"/>
      <c r="C289" s="92"/>
      <c r="D289" s="93"/>
      <c r="E289" s="98"/>
      <c r="F289" s="93"/>
    </row>
    <row r="290" spans="1:7" customFormat="1" ht="38.25" x14ac:dyDescent="0.2">
      <c r="A290" s="238" t="s">
        <v>520</v>
      </c>
      <c r="B290" s="207" t="s">
        <v>378</v>
      </c>
      <c r="C290" s="203" t="s">
        <v>97</v>
      </c>
      <c r="D290">
        <v>1</v>
      </c>
      <c r="E290" s="204"/>
      <c r="F290" s="205" t="str">
        <f t="shared" ref="F290:F298" si="14">IF((E290*D290)&gt;0, ROUND(D290*E290,2),"")</f>
        <v/>
      </c>
      <c r="G290" s="203"/>
    </row>
    <row r="291" spans="1:7" customFormat="1" ht="12.75" x14ac:dyDescent="0.2">
      <c r="A291" s="239"/>
      <c r="B291" s="207"/>
      <c r="C291" s="203"/>
      <c r="E291" s="204"/>
      <c r="F291" s="205" t="str">
        <f t="shared" si="14"/>
        <v/>
      </c>
      <c r="G291" s="203"/>
    </row>
    <row r="292" spans="1:7" customFormat="1" ht="25.5" x14ac:dyDescent="0.2">
      <c r="A292" s="208" t="s">
        <v>521</v>
      </c>
      <c r="B292" s="216" t="s">
        <v>374</v>
      </c>
      <c r="C292" s="235" t="s">
        <v>97</v>
      </c>
      <c r="D292">
        <v>20</v>
      </c>
      <c r="E292" s="236"/>
      <c r="F292" s="205" t="str">
        <f t="shared" si="14"/>
        <v/>
      </c>
      <c r="G292" s="203"/>
    </row>
    <row r="293" spans="1:7" customFormat="1" ht="12.75" x14ac:dyDescent="0.2">
      <c r="A293" s="206"/>
      <c r="B293" s="237"/>
      <c r="C293" s="235"/>
      <c r="E293" s="236"/>
      <c r="F293" s="205" t="str">
        <f t="shared" si="14"/>
        <v/>
      </c>
      <c r="G293" s="203"/>
    </row>
    <row r="294" spans="1:7" customFormat="1" ht="102" x14ac:dyDescent="0.2">
      <c r="A294" s="238" t="s">
        <v>522</v>
      </c>
      <c r="B294" s="207" t="s">
        <v>375</v>
      </c>
      <c r="C294" s="203" t="s">
        <v>95</v>
      </c>
      <c r="D294">
        <v>1</v>
      </c>
      <c r="E294" s="236"/>
      <c r="F294" s="205" t="str">
        <f t="shared" si="14"/>
        <v/>
      </c>
      <c r="G294" s="203"/>
    </row>
    <row r="295" spans="1:7" customFormat="1" ht="12.75" x14ac:dyDescent="0.2">
      <c r="A295" s="206"/>
      <c r="B295" s="207"/>
      <c r="C295" s="203"/>
      <c r="E295" s="204"/>
      <c r="F295" s="205" t="str">
        <f t="shared" si="14"/>
        <v/>
      </c>
      <c r="G295" s="203"/>
    </row>
    <row r="296" spans="1:7" customFormat="1" ht="102" x14ac:dyDescent="0.2">
      <c r="A296" s="208" t="s">
        <v>523</v>
      </c>
      <c r="B296" s="207" t="s">
        <v>376</v>
      </c>
      <c r="C296" s="203" t="s">
        <v>97</v>
      </c>
      <c r="D296">
        <v>7</v>
      </c>
      <c r="E296" s="236"/>
      <c r="F296" s="205" t="str">
        <f t="shared" si="14"/>
        <v/>
      </c>
      <c r="G296" s="203"/>
    </row>
    <row r="297" spans="1:7" customFormat="1" ht="12.75" x14ac:dyDescent="0.2">
      <c r="A297" s="206"/>
      <c r="B297" s="207"/>
      <c r="C297" s="203"/>
      <c r="E297" s="223"/>
      <c r="F297" s="205" t="str">
        <f t="shared" si="14"/>
        <v/>
      </c>
      <c r="G297" s="203"/>
    </row>
    <row r="298" spans="1:7" customFormat="1" ht="25.5" x14ac:dyDescent="0.2">
      <c r="A298" s="208" t="s">
        <v>524</v>
      </c>
      <c r="B298" s="207" t="s">
        <v>377</v>
      </c>
      <c r="C298" s="203" t="s">
        <v>95</v>
      </c>
      <c r="D298">
        <v>1</v>
      </c>
      <c r="E298" s="236"/>
      <c r="F298" s="205" t="str">
        <f t="shared" si="14"/>
        <v/>
      </c>
      <c r="G298" s="203"/>
    </row>
    <row r="299" spans="1:7" customFormat="1" ht="12.75" x14ac:dyDescent="0.2">
      <c r="A299" s="206"/>
      <c r="B299" s="212"/>
      <c r="C299" s="203"/>
      <c r="E299" s="223"/>
      <c r="F299" s="205" t="str">
        <f>IF(G299&gt;0, ROUND(G299*E299,2),"")</f>
        <v/>
      </c>
      <c r="G299" s="224"/>
    </row>
    <row r="300" spans="1:7" s="37" customFormat="1" ht="12.75" x14ac:dyDescent="0.2">
      <c r="A300" s="110" t="s">
        <v>519</v>
      </c>
      <c r="B300" s="102" t="s">
        <v>101</v>
      </c>
      <c r="C300" s="103"/>
      <c r="D300" s="104"/>
      <c r="E300" s="105"/>
      <c r="F300" s="104">
        <f>SUM(F289:F299)</f>
        <v>0</v>
      </c>
    </row>
    <row r="301" spans="1:7" s="7" customFormat="1" ht="12.75" x14ac:dyDescent="0.2">
      <c r="A301" s="75"/>
      <c r="B301" s="76"/>
      <c r="C301" s="77"/>
      <c r="D301" s="78"/>
      <c r="E301" s="79"/>
      <c r="F301" s="78"/>
    </row>
    <row r="302" spans="1:7" s="7" customFormat="1" ht="12.75" x14ac:dyDescent="0.2">
      <c r="A302" s="74"/>
      <c r="B302" s="70"/>
      <c r="C302" s="72"/>
      <c r="D302" s="73"/>
      <c r="E302" s="71"/>
      <c r="F302" s="71"/>
    </row>
    <row r="303" spans="1:7" s="7" customFormat="1" ht="12.75" x14ac:dyDescent="0.2">
      <c r="A303" s="90"/>
      <c r="B303" s="153" t="s">
        <v>107</v>
      </c>
      <c r="C303" s="92"/>
      <c r="D303" s="93"/>
      <c r="E303" s="94"/>
      <c r="F303" s="93"/>
    </row>
    <row r="304" spans="1:7" s="7" customFormat="1" ht="12.75" x14ac:dyDescent="0.2">
      <c r="A304" s="101" t="s">
        <v>492</v>
      </c>
      <c r="B304" s="102" t="s">
        <v>96</v>
      </c>
      <c r="C304" s="103"/>
      <c r="D304" s="104"/>
      <c r="E304" s="105"/>
      <c r="F304" s="104">
        <f>F230</f>
        <v>0</v>
      </c>
    </row>
    <row r="305" spans="1:6" s="7" customFormat="1" ht="12.75" x14ac:dyDescent="0.2">
      <c r="A305" s="101" t="s">
        <v>495</v>
      </c>
      <c r="B305" s="102" t="s">
        <v>362</v>
      </c>
      <c r="C305" s="103"/>
      <c r="D305" s="104"/>
      <c r="E305" s="105"/>
      <c r="F305" s="104">
        <f>F250</f>
        <v>0</v>
      </c>
    </row>
    <row r="306" spans="1:6" s="7" customFormat="1" ht="12.75" x14ac:dyDescent="0.2">
      <c r="A306" s="110" t="s">
        <v>504</v>
      </c>
      <c r="B306" s="111" t="s">
        <v>99</v>
      </c>
      <c r="C306" s="103"/>
      <c r="D306" s="104"/>
      <c r="E306" s="105"/>
      <c r="F306" s="112">
        <f>F268</f>
        <v>0</v>
      </c>
    </row>
    <row r="307" spans="1:6" s="7" customFormat="1" ht="12.75" x14ac:dyDescent="0.2">
      <c r="A307" s="101" t="s">
        <v>511</v>
      </c>
      <c r="B307" s="102" t="s">
        <v>102</v>
      </c>
      <c r="C307" s="103"/>
      <c r="D307" s="104"/>
      <c r="E307" s="112"/>
      <c r="F307" s="104">
        <f>F286</f>
        <v>0</v>
      </c>
    </row>
    <row r="308" spans="1:6" s="7" customFormat="1" ht="13.5" thickBot="1" x14ac:dyDescent="0.25">
      <c r="A308" s="113" t="s">
        <v>519</v>
      </c>
      <c r="B308" s="114" t="s">
        <v>103</v>
      </c>
      <c r="C308" s="115"/>
      <c r="D308" s="116"/>
      <c r="E308" s="117"/>
      <c r="F308" s="116">
        <f>F300</f>
        <v>0</v>
      </c>
    </row>
    <row r="309" spans="1:6" s="49" customFormat="1" ht="14.25" thickTop="1" thickBot="1" x14ac:dyDescent="0.25">
      <c r="A309" s="118"/>
      <c r="B309" s="119" t="s">
        <v>106</v>
      </c>
      <c r="C309" s="120"/>
      <c r="D309" s="121"/>
      <c r="E309" s="122"/>
      <c r="F309" s="121">
        <f>SUM(F304:F308)</f>
        <v>0</v>
      </c>
    </row>
    <row r="310" spans="1:6" s="49" customFormat="1" ht="12.75" customHeight="1" thickTop="1" x14ac:dyDescent="0.2">
      <c r="A310" s="106"/>
      <c r="B310" s="86"/>
      <c r="C310" s="87"/>
      <c r="D310" s="88"/>
      <c r="E310" s="89"/>
      <c r="F310" s="88"/>
    </row>
    <row r="311" spans="1:6" s="49" customFormat="1" ht="12.75" x14ac:dyDescent="0.2">
      <c r="A311" s="59"/>
      <c r="B311" s="56"/>
      <c r="C311" s="57"/>
      <c r="D311" s="58"/>
      <c r="E311" s="60"/>
      <c r="F311" s="58"/>
    </row>
    <row r="312" spans="1:6" s="49" customFormat="1" ht="12.75" x14ac:dyDescent="0.2">
      <c r="A312" s="59"/>
      <c r="B312" s="56"/>
      <c r="C312" s="57"/>
      <c r="D312" s="58"/>
      <c r="E312" s="60"/>
      <c r="F312" s="58"/>
    </row>
    <row r="313" spans="1:6" s="49" customFormat="1" ht="12.75" x14ac:dyDescent="0.2">
      <c r="A313" s="124"/>
      <c r="B313" s="125" t="s">
        <v>14</v>
      </c>
      <c r="C313" s="126"/>
      <c r="D313" s="157"/>
      <c r="E313" s="46"/>
      <c r="F313" s="53"/>
    </row>
    <row r="314" spans="1:6" s="49" customFormat="1" ht="12.75" x14ac:dyDescent="0.2">
      <c r="A314" s="133" t="str">
        <f>A6</f>
        <v>1.</v>
      </c>
      <c r="B314" s="154" t="s">
        <v>104</v>
      </c>
      <c r="C314" s="135"/>
      <c r="D314" s="158"/>
      <c r="E314" s="62"/>
      <c r="F314" s="52">
        <f>GraRad_K</f>
        <v>0</v>
      </c>
    </row>
    <row r="315" spans="1:6" s="49" customFormat="1" ht="12.75" x14ac:dyDescent="0.2">
      <c r="A315" s="133" t="str">
        <f>A91</f>
        <v>2.</v>
      </c>
      <c r="B315" s="154" t="s">
        <v>105</v>
      </c>
      <c r="C315" s="135"/>
      <c r="D315" s="158"/>
      <c r="E315" s="62"/>
      <c r="F315" s="63">
        <f>ObrRad_K</f>
        <v>0</v>
      </c>
    </row>
    <row r="316" spans="1:6" s="49" customFormat="1" ht="12.75" x14ac:dyDescent="0.2">
      <c r="A316" s="133" t="str">
        <f>A155</f>
        <v>3.</v>
      </c>
      <c r="B316" s="154" t="s">
        <v>478</v>
      </c>
      <c r="C316" s="135"/>
      <c r="D316" s="158"/>
      <c r="E316" s="62"/>
      <c r="F316" s="63">
        <f>F212</f>
        <v>0</v>
      </c>
    </row>
    <row r="317" spans="1:6" s="49" customFormat="1" ht="13.5" thickBot="1" x14ac:dyDescent="0.25">
      <c r="A317" s="133" t="str">
        <f>A215</f>
        <v>4.</v>
      </c>
      <c r="B317" s="159" t="str">
        <f>B309</f>
        <v>SVEUKUPNO ELEKTRIČNE INSTALACIJE</v>
      </c>
      <c r="C317" s="135"/>
      <c r="D317" s="158"/>
      <c r="E317" s="62"/>
      <c r="F317" s="52">
        <f>F309</f>
        <v>0</v>
      </c>
    </row>
    <row r="318" spans="1:6" s="49" customFormat="1" ht="14.25" thickTop="1" thickBot="1" x14ac:dyDescent="0.25">
      <c r="A318" s="160"/>
      <c r="B318" s="155" t="s">
        <v>10</v>
      </c>
      <c r="C318" s="156"/>
      <c r="D318" s="161"/>
      <c r="E318" s="64"/>
      <c r="F318" s="54">
        <f>SUM(F314:F317)</f>
        <v>0</v>
      </c>
    </row>
    <row r="319" spans="1:6" s="49" customFormat="1" ht="13.5" thickTop="1" x14ac:dyDescent="0.2">
      <c r="A319" s="66"/>
      <c r="B319" s="130"/>
      <c r="C319" s="55"/>
      <c r="D319" s="305" t="s">
        <v>13</v>
      </c>
      <c r="E319" s="305"/>
      <c r="F319" s="53">
        <f>0.25*F318</f>
        <v>0</v>
      </c>
    </row>
    <row r="320" spans="1:6" s="49" customFormat="1" ht="12.75" x14ac:dyDescent="0.2">
      <c r="A320" s="66"/>
      <c r="B320" s="130"/>
      <c r="C320" s="55"/>
      <c r="D320" s="304" t="s">
        <v>540</v>
      </c>
      <c r="E320" s="304"/>
      <c r="F320" s="53">
        <f>SUM(F318:F319)</f>
        <v>0</v>
      </c>
    </row>
    <row r="321" spans="1:6" s="49" customFormat="1" ht="12.75" x14ac:dyDescent="0.2">
      <c r="A321" s="66"/>
      <c r="B321" s="130"/>
      <c r="C321" s="55"/>
      <c r="D321" s="162"/>
      <c r="F321" s="53"/>
    </row>
    <row r="322" spans="1:6" s="49" customFormat="1" ht="12.75" x14ac:dyDescent="0.2">
      <c r="A322" s="66"/>
      <c r="B322" s="130"/>
      <c r="C322" s="55"/>
      <c r="D322" s="162"/>
      <c r="F322" s="53"/>
    </row>
    <row r="323" spans="1:6" s="49" customFormat="1" ht="12.75" x14ac:dyDescent="0.2">
      <c r="A323" s="66"/>
      <c r="B323" s="130"/>
      <c r="C323" s="55"/>
      <c r="D323" s="162"/>
      <c r="F323" s="48"/>
    </row>
    <row r="324" spans="1:6" s="4" customFormat="1" ht="21" customHeight="1" x14ac:dyDescent="0.2">
      <c r="A324" s="306" t="s">
        <v>541</v>
      </c>
      <c r="B324" s="306"/>
      <c r="C324" s="306"/>
      <c r="D324" s="306"/>
      <c r="E324" s="306"/>
      <c r="F324" s="306"/>
    </row>
    <row r="325" spans="1:6" x14ac:dyDescent="0.25">
      <c r="A325" s="50"/>
      <c r="B325" s="51"/>
      <c r="C325" s="47"/>
      <c r="D325" s="65"/>
      <c r="E325" s="55"/>
      <c r="F325" s="53"/>
    </row>
    <row r="326" spans="1:6" x14ac:dyDescent="0.25">
      <c r="A326" s="39"/>
      <c r="B326" s="40"/>
      <c r="C326" s="38"/>
      <c r="D326" s="42"/>
      <c r="E326" s="4"/>
      <c r="F326" s="41"/>
    </row>
    <row r="327" spans="1:6" x14ac:dyDescent="0.25">
      <c r="F327" s="34"/>
    </row>
    <row r="328" spans="1:6" x14ac:dyDescent="0.25">
      <c r="F328" s="34"/>
    </row>
    <row r="329" spans="1:6" x14ac:dyDescent="0.25">
      <c r="E329" s="30"/>
    </row>
  </sheetData>
  <mergeCells count="5">
    <mergeCell ref="A1:F1"/>
    <mergeCell ref="A2:F3"/>
    <mergeCell ref="D320:E320"/>
    <mergeCell ref="D319:E319"/>
    <mergeCell ref="A324:F324"/>
  </mergeCells>
  <phoneticPr fontId="0" type="noConversion"/>
  <pageMargins left="0.78740157480314965" right="0.39370078740157483" top="0.59055118110236227" bottom="0.78740157480314965" header="0.51181102362204722" footer="0.62992125984251968"/>
  <pageSetup paperSize="9" orientation="portrait" r:id="rId1"/>
  <headerFooter alignWithMargins="0">
    <oddFooter>&amp;R&amp;"Arial,Podebljano"&amp;8&amp;P od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23</vt:i4>
      </vt:variant>
    </vt:vector>
  </HeadingPairs>
  <TitlesOfParts>
    <vt:vector size="27" baseType="lpstr">
      <vt:lpstr>Naslov</vt:lpstr>
      <vt:lpstr>Sadržaj</vt:lpstr>
      <vt:lpstr>Opći uvjeti</vt:lpstr>
      <vt:lpstr>Troškovnik</vt:lpstr>
      <vt:lpstr>Sadržaj!CenGri_K</vt:lpstr>
      <vt:lpstr>Sadržaj!CenGri_P</vt:lpstr>
      <vt:lpstr>Sadržaj!GraRad_K</vt:lpstr>
      <vt:lpstr>Troškovnik!GraRad_K</vt:lpstr>
      <vt:lpstr>Sadržaj!GraRad_P</vt:lpstr>
      <vt:lpstr>Troškovnik!GraRad_P</vt:lpstr>
      <vt:lpstr>Troškovnik!GraRad_R</vt:lpstr>
      <vt:lpstr>'Opći uvjeti'!Ispis_naslova</vt:lpstr>
      <vt:lpstr>Troškovnik!Ispis_naslova</vt:lpstr>
      <vt:lpstr>Sadržaj!Kraj</vt:lpstr>
      <vt:lpstr>Troškovnik!Kraj</vt:lpstr>
      <vt:lpstr>Troškovnik!ObrRad_K</vt:lpstr>
      <vt:lpstr>Sadržaj!ObrRad_P</vt:lpstr>
      <vt:lpstr>Troškovnik!ObrRad_P</vt:lpstr>
      <vt:lpstr>Troškovnik!ObrRad_R</vt:lpstr>
      <vt:lpstr>Sadržaj!PliIns_K</vt:lpstr>
      <vt:lpstr>Sadržaj!PliIns_P</vt:lpstr>
      <vt:lpstr>'Opći uvjeti'!Početak</vt:lpstr>
      <vt:lpstr>Sadržaj!Početak</vt:lpstr>
      <vt:lpstr>Troškovnik!Početak</vt:lpstr>
      <vt:lpstr>SveukRek</vt:lpstr>
      <vt:lpstr>Sadržaj!VanOko_K</vt:lpstr>
      <vt:lpstr>Sadržaj!VanOko_P</vt:lpstr>
    </vt:vector>
  </TitlesOfParts>
  <Company>&amp;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Bilović</dc:creator>
  <cp:lastModifiedBy>Ivica Perković</cp:lastModifiedBy>
  <cp:lastPrinted>2023-01-26T09:57:46Z</cp:lastPrinted>
  <dcterms:created xsi:type="dcterms:W3CDTF">1999-08-19T19:44:11Z</dcterms:created>
  <dcterms:modified xsi:type="dcterms:W3CDTF">2024-03-18T12:45:12Z</dcterms:modified>
</cp:coreProperties>
</file>